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5" yWindow="-15" windowWidth="15990" windowHeight="11760" tabRatio="901"/>
  </bookViews>
  <sheets>
    <sheet name="Hodnoceni" sheetId="25" r:id="rId1"/>
    <sheet name="Nabidka1" sheetId="35" r:id="rId2"/>
    <sheet name="Nabidka2" sheetId="36" r:id="rId3"/>
    <sheet name="Nabidka3" sheetId="37" r:id="rId4"/>
    <sheet name="Nabidka4" sheetId="38" r:id="rId5"/>
    <sheet name="Nabidka5" sheetId="39" r:id="rId6"/>
    <sheet name="Nabidka_MIN" sheetId="40" r:id="rId7"/>
  </sheets>
  <externalReferences>
    <externalReference r:id="rId8"/>
  </externalReferences>
  <definedNames>
    <definedName name="Vyber" localSheetId="6">#REF!</definedName>
    <definedName name="Vyber" localSheetId="1">#REF!</definedName>
    <definedName name="Vyber" localSheetId="2">#REF!</definedName>
    <definedName name="Vyber" localSheetId="3">#REF!</definedName>
    <definedName name="Vyber" localSheetId="4">#REF!</definedName>
    <definedName name="Vyber" localSheetId="5">#REF!</definedName>
    <definedName name="Vyber">#REF!</definedName>
    <definedName name="vyber2" localSheetId="6">#REF!</definedName>
    <definedName name="vyber2" localSheetId="1">#REF!</definedName>
    <definedName name="vyber2" localSheetId="2">#REF!</definedName>
    <definedName name="vyber2" localSheetId="3">#REF!</definedName>
    <definedName name="vyber2" localSheetId="4">#REF!</definedName>
    <definedName name="vyber2" localSheetId="5">#REF!</definedName>
    <definedName name="vyber2">#REF!</definedName>
    <definedName name="vyber22" localSheetId="6">#REF!</definedName>
    <definedName name="vyber22" localSheetId="1">#REF!</definedName>
    <definedName name="vyber22" localSheetId="2">#REF!</definedName>
    <definedName name="vyber22" localSheetId="3">#REF!</definedName>
    <definedName name="vyber22" localSheetId="4">#REF!</definedName>
    <definedName name="vyber22" localSheetId="5">#REF!</definedName>
    <definedName name="vyber22">#REF!</definedName>
    <definedName name="vyber23" localSheetId="6">#REF!</definedName>
    <definedName name="vyber23" localSheetId="1">#REF!</definedName>
    <definedName name="vyber23" localSheetId="2">#REF!</definedName>
    <definedName name="vyber23" localSheetId="3">#REF!</definedName>
    <definedName name="vyber23" localSheetId="4">#REF!</definedName>
    <definedName name="vyber23" localSheetId="5">#REF!</definedName>
    <definedName name="vyber23">#REF!</definedName>
  </definedNames>
  <calcPr calcId="125725"/>
  <customWorkbookViews>
    <customWorkbookView name="Ivo Makalouš - vlastní zobrazení" guid="{D264AC30-F1AE-4314-81E8-288ED124BC0D}" mergeInterval="0" personalView="1" xWindow="9" yWindow="31" windowWidth="1109" windowHeight="221" activeSheetId="5"/>
    <customWorkbookView name="ing. Pavel Skotnica – osobní zobrazení" guid="{6DEE1149-4956-4426-9DA8-B5B43E27591F}" mergeInterval="0" personalView="1" maximized="1" windowWidth="1362" windowHeight="582" activeSheetId="1"/>
    <customWorkbookView name="René Matýšek - vlastní zobrazení" guid="{11FF90AA-20C0-4263-AC5B-5EA4ED156805}" mergeInterval="0" personalView="1" maximized="1" xWindow="1" yWindow="1" windowWidth="1280" windowHeight="804" activeSheetId="1"/>
    <customWorkbookView name="Lebeda - vlastní zobrazení" guid="{796A9402-8269-4B1F-8DB6-AFB106F744A9}" mergeInterval="0" personalView="1" maximized="1" xWindow="1" yWindow="1" windowWidth="1280" windowHeight="804" activeSheetId="1"/>
    <customWorkbookView name="matysek5007 - vlastní zobrazení" guid="{FA053AFE-1B72-45F9-954B-E9BC422B40C8}" mergeInterval="0" personalView="1" maximized="1" xWindow="1" yWindow="1" windowWidth="1024" windowHeight="553" activeSheetId="1"/>
    <customWorkbookView name="buresova815 – osobní zobrazení" guid="{4143F7C0-1BD6-4DA1-999B-8D26C29962DF}" mergeInterval="0" personalView="1" maximized="1" windowWidth="1503" windowHeight="898" activeSheetId="1"/>
  </customWorkbookViews>
</workbook>
</file>

<file path=xl/calcChain.xml><?xml version="1.0" encoding="utf-8"?>
<calcChain xmlns="http://schemas.openxmlformats.org/spreadsheetml/2006/main">
  <c r="I103" i="37"/>
  <c r="G32" i="36"/>
  <c r="G36" s="1"/>
  <c r="G32" i="37"/>
  <c r="G36" s="1"/>
  <c r="G32" i="38"/>
  <c r="G36" s="1"/>
  <c r="G32" i="39"/>
  <c r="G36" s="1"/>
  <c r="G32" i="35"/>
  <c r="G36" s="1"/>
  <c r="E120" i="36"/>
  <c r="E120" i="37"/>
  <c r="E120" i="38"/>
  <c r="E120" i="39"/>
  <c r="E120" i="35"/>
  <c r="C10" i="25"/>
  <c r="B10"/>
  <c r="C9"/>
  <c r="B9"/>
  <c r="C8"/>
  <c r="B8"/>
  <c r="C7"/>
  <c r="B7"/>
  <c r="C6"/>
  <c r="B6"/>
  <c r="E103" i="40"/>
  <c r="I103" i="39" s="1"/>
  <c r="E102" i="40"/>
  <c r="I102" i="38" s="1"/>
  <c r="E91" i="40"/>
  <c r="I91" i="37" s="1"/>
  <c r="J91" s="1"/>
  <c r="E90" i="40"/>
  <c r="I90" i="39" s="1"/>
  <c r="J90" s="1"/>
  <c r="E89" i="40"/>
  <c r="I89" i="37" s="1"/>
  <c r="J89" s="1"/>
  <c r="E86" i="40"/>
  <c r="I86" i="39" s="1"/>
  <c r="J86" s="1"/>
  <c r="E85" i="40"/>
  <c r="I85" i="36" s="1"/>
  <c r="J85" s="1"/>
  <c r="E84" i="40"/>
  <c r="I84" i="39" s="1"/>
  <c r="J84" s="1"/>
  <c r="E72" i="40"/>
  <c r="I72" i="36" s="1"/>
  <c r="J72" s="1"/>
  <c r="E71" i="40"/>
  <c r="I71" i="39" s="1"/>
  <c r="J71" s="1"/>
  <c r="E70" i="40"/>
  <c r="I70" i="37" s="1"/>
  <c r="J70" s="1"/>
  <c r="E69" i="40"/>
  <c r="I69" i="39" s="1"/>
  <c r="J69" s="1"/>
  <c r="E68" i="40"/>
  <c r="I68" i="37" s="1"/>
  <c r="J68" s="1"/>
  <c r="E64" i="40"/>
  <c r="I64" i="39" s="1"/>
  <c r="J64" s="1"/>
  <c r="E63" i="40"/>
  <c r="I63" i="36" s="1"/>
  <c r="J63" s="1"/>
  <c r="E62" i="40"/>
  <c r="I62" i="39" s="1"/>
  <c r="J62" s="1"/>
  <c r="E53" i="40"/>
  <c r="I53" i="36" s="1"/>
  <c r="J53" s="1"/>
  <c r="E52" i="40"/>
  <c r="I52" i="39" s="1"/>
  <c r="J52" s="1"/>
  <c r="E51" i="40"/>
  <c r="I51" i="37" s="1"/>
  <c r="J51" s="1"/>
  <c r="E47" i="40"/>
  <c r="I47" i="39" s="1"/>
  <c r="J47" s="1"/>
  <c r="E46" i="40"/>
  <c r="I46" i="36" s="1"/>
  <c r="J46" s="1"/>
  <c r="E45" i="40"/>
  <c r="I45" i="39" s="1"/>
  <c r="J45" s="1"/>
  <c r="G11" i="40"/>
  <c r="G12"/>
  <c r="I12" i="36" s="1"/>
  <c r="J12" s="1"/>
  <c r="G13" i="40"/>
  <c r="I13" i="39" s="1"/>
  <c r="J13" s="1"/>
  <c r="G14" i="40"/>
  <c r="I14" i="36" s="1"/>
  <c r="J14" s="1"/>
  <c r="G15" i="40"/>
  <c r="G16"/>
  <c r="I16" i="35" s="1"/>
  <c r="J16" s="1"/>
  <c r="G17" i="40"/>
  <c r="I17" i="39" s="1"/>
  <c r="J17" s="1"/>
  <c r="G18" i="40"/>
  <c r="I18" i="37" s="1"/>
  <c r="J18" s="1"/>
  <c r="G19" i="40"/>
  <c r="G20"/>
  <c r="I20" i="36" s="1"/>
  <c r="J20" s="1"/>
  <c r="G21" i="40"/>
  <c r="I21" i="39" s="1"/>
  <c r="J21" s="1"/>
  <c r="G22" i="40"/>
  <c r="I22" i="36" s="1"/>
  <c r="J22" s="1"/>
  <c r="G23" i="40"/>
  <c r="G24"/>
  <c r="I24" i="35" s="1"/>
  <c r="J24" s="1"/>
  <c r="G25" i="40"/>
  <c r="I25" i="39" s="1"/>
  <c r="J25" s="1"/>
  <c r="G26" i="40"/>
  <c r="I26" i="37" s="1"/>
  <c r="J26" s="1"/>
  <c r="G27" i="40"/>
  <c r="G28"/>
  <c r="I28" i="36" s="1"/>
  <c r="J28" s="1"/>
  <c r="G29" i="40"/>
  <c r="I29" i="39" s="1"/>
  <c r="J29" s="1"/>
  <c r="G30" i="40"/>
  <c r="I30" i="36" s="1"/>
  <c r="J30" s="1"/>
  <c r="G10" i="40"/>
  <c r="I10" i="37" s="1"/>
  <c r="I103" i="36" l="1"/>
  <c r="J103" s="1"/>
  <c r="I102" i="39"/>
  <c r="I102" i="35"/>
  <c r="I103"/>
  <c r="J103" s="1"/>
  <c r="I102" i="36"/>
  <c r="I102" i="37"/>
  <c r="I103" i="38"/>
  <c r="J103" s="1"/>
  <c r="J102" i="39"/>
  <c r="I89" i="36"/>
  <c r="J89" s="1"/>
  <c r="I89" i="35"/>
  <c r="J89" s="1"/>
  <c r="I90" i="37"/>
  <c r="J90" s="1"/>
  <c r="I84" i="36"/>
  <c r="J84" s="1"/>
  <c r="I47" i="37"/>
  <c r="J47" s="1"/>
  <c r="I72"/>
  <c r="J72" s="1"/>
  <c r="I72" i="35"/>
  <c r="J72" s="1"/>
  <c r="I68" i="36"/>
  <c r="J68" s="1"/>
  <c r="I68" i="35"/>
  <c r="J68" s="1"/>
  <c r="I69" i="37"/>
  <c r="J69" s="1"/>
  <c r="I62" i="36"/>
  <c r="J62" s="1"/>
  <c r="I53" i="35"/>
  <c r="J53" s="1"/>
  <c r="I53" i="37"/>
  <c r="J53" s="1"/>
  <c r="I45" i="35"/>
  <c r="J45" s="1"/>
  <c r="I21" i="36"/>
  <c r="J21" s="1"/>
  <c r="I14" i="35"/>
  <c r="J14" s="1"/>
  <c r="I30"/>
  <c r="J30" s="1"/>
  <c r="I12" i="37"/>
  <c r="J12" s="1"/>
  <c r="I28"/>
  <c r="J28" s="1"/>
  <c r="I17" i="35"/>
  <c r="J17" s="1"/>
  <c r="I16" i="36"/>
  <c r="J16" s="1"/>
  <c r="I25" i="37"/>
  <c r="J25" s="1"/>
  <c r="I22" i="35"/>
  <c r="J22" s="1"/>
  <c r="I13" i="36"/>
  <c r="J13" s="1"/>
  <c r="I29"/>
  <c r="J29" s="1"/>
  <c r="I20" i="37"/>
  <c r="J20" s="1"/>
  <c r="I25" i="35"/>
  <c r="J25" s="1"/>
  <c r="I24" i="36"/>
  <c r="J24" s="1"/>
  <c r="I17" i="37"/>
  <c r="J17" s="1"/>
  <c r="J103"/>
  <c r="E120" i="40"/>
  <c r="I120" i="39" s="1"/>
  <c r="J10" i="37"/>
  <c r="I28" i="35"/>
  <c r="J28" s="1"/>
  <c r="I23"/>
  <c r="J23" s="1"/>
  <c r="I20"/>
  <c r="J20" s="1"/>
  <c r="I15"/>
  <c r="J15" s="1"/>
  <c r="I12"/>
  <c r="J12" s="1"/>
  <c r="I52"/>
  <c r="J52" s="1"/>
  <c r="I64"/>
  <c r="J64" s="1"/>
  <c r="I71"/>
  <c r="J71" s="1"/>
  <c r="I86"/>
  <c r="J86" s="1"/>
  <c r="I46"/>
  <c r="J46" s="1"/>
  <c r="I10" i="36"/>
  <c r="I15"/>
  <c r="J15" s="1"/>
  <c r="I18"/>
  <c r="J18" s="1"/>
  <c r="I23"/>
  <c r="J23" s="1"/>
  <c r="I26"/>
  <c r="J26" s="1"/>
  <c r="I45"/>
  <c r="J45" s="1"/>
  <c r="I51"/>
  <c r="J51" s="1"/>
  <c r="I64"/>
  <c r="J64" s="1"/>
  <c r="I70"/>
  <c r="J70" s="1"/>
  <c r="I86"/>
  <c r="J86" s="1"/>
  <c r="I91"/>
  <c r="J91" s="1"/>
  <c r="I11" i="37"/>
  <c r="J11" s="1"/>
  <c r="I14"/>
  <c r="J14" s="1"/>
  <c r="I19"/>
  <c r="J19" s="1"/>
  <c r="I22"/>
  <c r="J22" s="1"/>
  <c r="I27"/>
  <c r="J27" s="1"/>
  <c r="I30"/>
  <c r="J30" s="1"/>
  <c r="I52"/>
  <c r="J52" s="1"/>
  <c r="I63"/>
  <c r="J63" s="1"/>
  <c r="I71"/>
  <c r="J71" s="1"/>
  <c r="I85"/>
  <c r="J85" s="1"/>
  <c r="J102"/>
  <c r="I10" i="38"/>
  <c r="I12"/>
  <c r="J12" s="1"/>
  <c r="I14"/>
  <c r="J14" s="1"/>
  <c r="I16"/>
  <c r="J16" s="1"/>
  <c r="I18"/>
  <c r="J18" s="1"/>
  <c r="I20"/>
  <c r="J20" s="1"/>
  <c r="I22"/>
  <c r="J22" s="1"/>
  <c r="I24"/>
  <c r="J24" s="1"/>
  <c r="I26"/>
  <c r="J26" s="1"/>
  <c r="I28"/>
  <c r="J28" s="1"/>
  <c r="I30"/>
  <c r="J30" s="1"/>
  <c r="I46"/>
  <c r="J46" s="1"/>
  <c r="I51"/>
  <c r="J51" s="1"/>
  <c r="I53"/>
  <c r="J53" s="1"/>
  <c r="I63"/>
  <c r="J63" s="1"/>
  <c r="I68"/>
  <c r="J68" s="1"/>
  <c r="I70"/>
  <c r="J70" s="1"/>
  <c r="I72"/>
  <c r="J72" s="1"/>
  <c r="I85"/>
  <c r="J85" s="1"/>
  <c r="I89"/>
  <c r="J89" s="1"/>
  <c r="I91"/>
  <c r="J91" s="1"/>
  <c r="I10" i="39"/>
  <c r="I12"/>
  <c r="J12" s="1"/>
  <c r="I14"/>
  <c r="J14" s="1"/>
  <c r="I16"/>
  <c r="J16" s="1"/>
  <c r="I18"/>
  <c r="J18" s="1"/>
  <c r="I20"/>
  <c r="J20" s="1"/>
  <c r="I22"/>
  <c r="J22" s="1"/>
  <c r="I24"/>
  <c r="J24" s="1"/>
  <c r="I26"/>
  <c r="J26" s="1"/>
  <c r="I28"/>
  <c r="J28" s="1"/>
  <c r="I30"/>
  <c r="J30" s="1"/>
  <c r="I46"/>
  <c r="J46" s="1"/>
  <c r="I51"/>
  <c r="J51" s="1"/>
  <c r="I53"/>
  <c r="J53" s="1"/>
  <c r="I63"/>
  <c r="J63" s="1"/>
  <c r="I68"/>
  <c r="J68" s="1"/>
  <c r="I70"/>
  <c r="J70" s="1"/>
  <c r="I72"/>
  <c r="J72" s="1"/>
  <c r="I85"/>
  <c r="J85" s="1"/>
  <c r="I89"/>
  <c r="J89" s="1"/>
  <c r="I91"/>
  <c r="J91" s="1"/>
  <c r="J103"/>
  <c r="I29" i="35"/>
  <c r="J29" s="1"/>
  <c r="I26"/>
  <c r="J26" s="1"/>
  <c r="I21"/>
  <c r="J21" s="1"/>
  <c r="I18"/>
  <c r="J18" s="1"/>
  <c r="I13"/>
  <c r="J13" s="1"/>
  <c r="I51"/>
  <c r="J51" s="1"/>
  <c r="I63"/>
  <c r="J63" s="1"/>
  <c r="I70"/>
  <c r="J70" s="1"/>
  <c r="I85"/>
  <c r="J85" s="1"/>
  <c r="I91"/>
  <c r="J91" s="1"/>
  <c r="I17" i="36"/>
  <c r="J17" s="1"/>
  <c r="I25"/>
  <c r="J25" s="1"/>
  <c r="I47"/>
  <c r="J47" s="1"/>
  <c r="I69"/>
  <c r="J69" s="1"/>
  <c r="I90"/>
  <c r="J90" s="1"/>
  <c r="I13" i="37"/>
  <c r="J13" s="1"/>
  <c r="I16"/>
  <c r="J16" s="1"/>
  <c r="I21"/>
  <c r="J21" s="1"/>
  <c r="I24"/>
  <c r="J24" s="1"/>
  <c r="I29"/>
  <c r="J29" s="1"/>
  <c r="I46"/>
  <c r="J46" s="1"/>
  <c r="I62"/>
  <c r="J62" s="1"/>
  <c r="I84"/>
  <c r="J84" s="1"/>
  <c r="I27" i="35"/>
  <c r="J27" s="1"/>
  <c r="I19"/>
  <c r="J19" s="1"/>
  <c r="I11"/>
  <c r="J11" s="1"/>
  <c r="J102"/>
  <c r="I47"/>
  <c r="J47" s="1"/>
  <c r="I62"/>
  <c r="J62" s="1"/>
  <c r="I69"/>
  <c r="J69" s="1"/>
  <c r="I84"/>
  <c r="J84" s="1"/>
  <c r="I90"/>
  <c r="J90" s="1"/>
  <c r="I10"/>
  <c r="I11" i="36"/>
  <c r="J11" s="1"/>
  <c r="I19"/>
  <c r="J19" s="1"/>
  <c r="I27"/>
  <c r="J27" s="1"/>
  <c r="I52"/>
  <c r="J52" s="1"/>
  <c r="I71"/>
  <c r="J71" s="1"/>
  <c r="J102"/>
  <c r="I15" i="37"/>
  <c r="J15" s="1"/>
  <c r="I23"/>
  <c r="J23" s="1"/>
  <c r="I45"/>
  <c r="J45" s="1"/>
  <c r="I64"/>
  <c r="J64" s="1"/>
  <c r="I86"/>
  <c r="J86" s="1"/>
  <c r="I11" i="38"/>
  <c r="J11" s="1"/>
  <c r="I13"/>
  <c r="J13" s="1"/>
  <c r="I15"/>
  <c r="J15" s="1"/>
  <c r="I17"/>
  <c r="J17" s="1"/>
  <c r="I19"/>
  <c r="J19" s="1"/>
  <c r="I21"/>
  <c r="J21" s="1"/>
  <c r="I23"/>
  <c r="J23" s="1"/>
  <c r="I25"/>
  <c r="J25" s="1"/>
  <c r="I27"/>
  <c r="J27" s="1"/>
  <c r="I29"/>
  <c r="J29" s="1"/>
  <c r="I45"/>
  <c r="J45" s="1"/>
  <c r="I47"/>
  <c r="J47" s="1"/>
  <c r="I52"/>
  <c r="J52" s="1"/>
  <c r="I62"/>
  <c r="J62" s="1"/>
  <c r="I64"/>
  <c r="J64" s="1"/>
  <c r="I69"/>
  <c r="J69" s="1"/>
  <c r="I71"/>
  <c r="J71" s="1"/>
  <c r="I84"/>
  <c r="J84" s="1"/>
  <c r="I86"/>
  <c r="J86" s="1"/>
  <c r="I90"/>
  <c r="J90" s="1"/>
  <c r="J102"/>
  <c r="I11" i="39"/>
  <c r="J11" s="1"/>
  <c r="I15"/>
  <c r="J15" s="1"/>
  <c r="I19"/>
  <c r="J19" s="1"/>
  <c r="I23"/>
  <c r="J23" s="1"/>
  <c r="I27"/>
  <c r="J27" s="1"/>
  <c r="I120" i="38" l="1"/>
  <c r="J120" s="1"/>
  <c r="I120" i="37"/>
  <c r="J120" s="1"/>
  <c r="J5" s="1"/>
  <c r="E8" i="25" s="1"/>
  <c r="I120" i="36"/>
  <c r="I120" i="35"/>
  <c r="J120" s="1"/>
  <c r="J120" i="39"/>
  <c r="J120" i="36"/>
  <c r="J10" i="39"/>
  <c r="J10" i="38"/>
  <c r="J10" i="35"/>
  <c r="J10" i="36"/>
  <c r="I5" i="39" l="1"/>
  <c r="D10" i="25" s="1"/>
  <c r="J5" i="39"/>
  <c r="E10" i="25" s="1"/>
  <c r="J5" i="35"/>
  <c r="E6" i="25" s="1"/>
  <c r="I5" i="36"/>
  <c r="D7" i="25" s="1"/>
  <c r="I5" i="38"/>
  <c r="D9" i="25" s="1"/>
  <c r="I5" i="37"/>
  <c r="D8" i="25" s="1"/>
  <c r="I5" i="35"/>
  <c r="D6" i="25" s="1"/>
  <c r="J5" i="36"/>
  <c r="E7" i="25" s="1"/>
  <c r="J5" i="38"/>
  <c r="E9" i="25" s="1"/>
  <c r="F6" l="1"/>
  <c r="F9"/>
  <c r="F10"/>
  <c r="F7"/>
  <c r="F8"/>
</calcChain>
</file>

<file path=xl/sharedStrings.xml><?xml version="1.0" encoding="utf-8"?>
<sst xmlns="http://schemas.openxmlformats.org/spreadsheetml/2006/main" count="963" uniqueCount="118">
  <si>
    <t>1. Cena za zajištění podpory SIS s garantovanou dostupností: (cena v Kč za čtvrtletí bez DPH)</t>
  </si>
  <si>
    <t># nabídky</t>
  </si>
  <si>
    <t>počet bodů přepočtených dle váhy</t>
  </si>
  <si>
    <t>pořadí nabídky</t>
  </si>
  <si>
    <t>počet bodů celkem</t>
  </si>
  <si>
    <t>Popis Listů:</t>
  </si>
  <si>
    <t xml:space="preserve">Hodnoceni = celkové vyhodnocení </t>
  </si>
  <si>
    <t>Všechny listy jsou propojené, změny provedené na listech Nabídka_1..5 se vyhodnotí automaticky na listu Hodnoceni.</t>
  </si>
  <si>
    <t>Tabulka výsledného hodnocení nabídek - počet bodů dle položek hodnocené nabídky</t>
  </si>
  <si>
    <t>Komentář:</t>
  </si>
  <si>
    <t>Pozn.:</t>
  </si>
  <si>
    <t>Záložní lokalita pro Web CZSO</t>
  </si>
  <si>
    <t>Web CZSO - Vnější rozhraní SIS/DISEMINACE</t>
  </si>
  <si>
    <t>DANTE WEB, Pořizování statistických formulářů zpravodajskými jednotkami</t>
  </si>
  <si>
    <t>DANTE - Hromadné pořizování výkazů</t>
  </si>
  <si>
    <t>Vnitřní rozhraní SIS/DISEMINACE</t>
  </si>
  <si>
    <t>Podpora ekonomických procesů diseminace</t>
  </si>
  <si>
    <t>Plánování a řízení diseminace (Katalog produktů)</t>
  </si>
  <si>
    <t>Monitoring diseminace a evidence zpětné vazby</t>
  </si>
  <si>
    <t>Registr uživatelů diseminačních produktů</t>
  </si>
  <si>
    <t>GVO - Generátor výstupních objektů</t>
  </si>
  <si>
    <t>SMS-VYSTUPY (včetně CASOVE RADY) - Statistický metainformační systém, výstupy a časové ředy</t>
  </si>
  <si>
    <t>SMS-KVALITA - Statistický metainformační systém, kvalita</t>
  </si>
  <si>
    <t>C-I/O - Centrál IN/OUT</t>
  </si>
  <si>
    <t>Integrace a požadavky na HW, OMI - Obsahově metodická integrace</t>
  </si>
  <si>
    <t>HSU - Harmonogram statistických úloh</t>
  </si>
  <si>
    <t>Požadavky</t>
  </si>
  <si>
    <t>ENRICO - Generátor grafické podoby výkazu</t>
  </si>
  <si>
    <t>ISAAC - Konvertor popisu dat a kontrol</t>
  </si>
  <si>
    <t>RICHARD - Generátor tvorby projektů</t>
  </si>
  <si>
    <t>Servisní služby</t>
  </si>
  <si>
    <t>Váha:</t>
  </si>
  <si>
    <t>Schéma hodnocení:</t>
  </si>
  <si>
    <t xml:space="preserve">Předmět plnění: </t>
  </si>
  <si>
    <t>U lhůt pro odstranění vad se uvažuje 1 den v délce 24 hodin</t>
  </si>
  <si>
    <t>Vada kategorie C</t>
  </si>
  <si>
    <t>Vada kategorie B</t>
  </si>
  <si>
    <t>Vada kategorie A</t>
  </si>
  <si>
    <t>Kvalitativní
Lhůty</t>
  </si>
  <si>
    <t>Služby rozvoje</t>
  </si>
  <si>
    <t>Požadavky na změnu - rozvoj funkcionalit dle funkčních bloků</t>
  </si>
  <si>
    <t>Analýza změn při migraci na ORACLE verze 12
Analýza potřebných úprav, resp. optimalizace aplikací</t>
  </si>
  <si>
    <t>Analýza změn při migraci na ORACLE verze 12
Analýza potřebných úprav databázových procedur</t>
  </si>
  <si>
    <t>2.b Cena za předmět plnění - specifikované požadavky</t>
  </si>
  <si>
    <t xml:space="preserve">Nabízená hodnota </t>
  </si>
  <si>
    <t>Maximální hodnota</t>
  </si>
  <si>
    <t>Minimální hodnota pro hodnocení</t>
  </si>
  <si>
    <t>Cena</t>
  </si>
  <si>
    <t>Zpracování příkladu řízení poskytovaných služeb</t>
  </si>
  <si>
    <t>Počet bodů</t>
  </si>
  <si>
    <t>Kvalitativní
Příklad</t>
  </si>
  <si>
    <t>Nasazení hotfixu APV SIS na Testovací a produkční prostředí nad rámec služeb servisu (čtvrtletní balíčky)</t>
  </si>
  <si>
    <t>Nasazení nové verze APV SIS na Testovací a produkční prostředí nad rámec služeb servisu (čtvrtletní balíčky)</t>
  </si>
  <si>
    <t>Převedení licence pro provozování nástroje pro řízení a dokumentaci poskytovaných služeb</t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</si>
  <si>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  <charset val="238"/>
      </rPr>
      <t xml:space="preserve"> vč. služby Servisdesk)</t>
    </r>
  </si>
  <si>
    <t xml:space="preserve">Zavedení nástroje pro řízení a dokumentaci poskytovaných služeb, včetně školení interních uživatelů </t>
  </si>
  <si>
    <t>3.b Cena za předmět plnění - specifikované požadavky</t>
  </si>
  <si>
    <t>3.a Cena za MD při požadavku na poskytnutí služby v termínech v kategorii A,B,C (cena v Kč za MD bez DPH)</t>
  </si>
  <si>
    <t>Služby ostatní</t>
  </si>
  <si>
    <t>2.a Cena za MD při obecném požadavku rozvoj na poskytnutí MD v termínech v kategorii A,B,C (cena v Kč za MD bez DPH)</t>
  </si>
  <si>
    <t xml:space="preserve">4.b Lhůta na odstranění záruční vady plnění v hodinách za pracovní dny </t>
  </si>
  <si>
    <t>4.a Lhůta na odstranění vady plnění (zjištěné v akceptačním řízení) v hodinách za pracovní dny</t>
  </si>
  <si>
    <t>Služby</t>
  </si>
  <si>
    <t>Číslo nabídky:</t>
  </si>
  <si>
    <t>AA</t>
  </si>
  <si>
    <t>BB</t>
  </si>
  <si>
    <t>EE</t>
  </si>
  <si>
    <t>DD</t>
  </si>
  <si>
    <t>CC</t>
  </si>
  <si>
    <t>Číslo
 skupiny</t>
  </si>
  <si>
    <t>účastník ZŘ</t>
  </si>
  <si>
    <t>Účastník ZŘ: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</si>
  <si>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</si>
  <si>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Zeleně podbarvená pole doplňuje zadavatel na základě hodnocení.</t>
  </si>
  <si>
    <t xml:space="preserve">Skupina funkčních bloků
Funkční bloky jsou seskupeny a ohraničeny dvojitou čarou, vyplněná cena služeb pokrývá vždy celou skupinu funkčních bloků, resp. jejich seskupení </t>
  </si>
  <si>
    <t xml:space="preserve">Nabídka pro část veřejné zakázky </t>
  </si>
  <si>
    <t>Garantovaná dostupnost v %
(minimální)</t>
  </si>
  <si>
    <t>Lhůta na odstranění vady kat. A v hodinách (maximální)</t>
  </si>
  <si>
    <t>Provozní režim
(minimální)</t>
  </si>
  <si>
    <t>Cena v Kč</t>
  </si>
  <si>
    <t>Váha položky v %</t>
  </si>
  <si>
    <t>5x8</t>
  </si>
  <si>
    <t>5x10</t>
  </si>
  <si>
    <t>SMS-CENTRAL, Statistický metainformační systém, řízení centrálního zpracování</t>
  </si>
  <si>
    <t>SSO, ESB, JBOSS 
(Single-Sign-On systém jednotného přihlašování, 
Enerprise service bus)</t>
  </si>
  <si>
    <t xml:space="preserve">Součet cen za zajištění podpory SIS s garantovanou dostupností: (cena v Kč za čtvrtletí bez DPH) 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</si>
  <si>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/>
        <sz val="11"/>
        <rFont val="Arial"/>
        <family val="2"/>
        <charset val="238"/>
      </rPr>
      <t xml:space="preserve">
Pro tento součet cen stanovuje zadavatel maximálně přípustnou hodnotu, která pro 
část 1 činí 19 mil. Kč
s tím, že její překročení je důvodem pro vyřazení nabídky. </t>
    </r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</si>
  <si>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</si>
  <si>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</si>
  <si>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</si>
  <si>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>Služby rozvoje a servisní služby
Lhůty pro odstranění vad</t>
  </si>
  <si>
    <t>5. Zpracování příkladu poskytovaných služeb</t>
  </si>
  <si>
    <t>Minimální hodnota bodů</t>
  </si>
  <si>
    <t>Maximální  hodnota bodů</t>
  </si>
  <si>
    <t>Zpracování příkladu Navigace kurzoru v rámci PDF formulářů</t>
  </si>
  <si>
    <t>Kvalitativní
Provozní parametry</t>
  </si>
  <si>
    <t>6. Provozní režim a dostupnost u skupin funkčních bloků uvedené v tabulce 1. Cena za zajištění podpory SIS s garantovanou dostupností</t>
  </si>
  <si>
    <t>Číslo skupiny: 11,12</t>
  </si>
  <si>
    <t>Rozšíření provozního režimu na 5x12</t>
  </si>
  <si>
    <t>Zvýšení dostupnosti na 95%</t>
  </si>
  <si>
    <t>Zvýšení dostupnosti na 97%</t>
  </si>
  <si>
    <t>Číslo skupiny: 13, 14 a 15</t>
  </si>
  <si>
    <t>Rozšíření provozního režimu na 7x16</t>
  </si>
  <si>
    <t>Rozšíření provozního režimu na 7x24</t>
  </si>
  <si>
    <t>Celkem</t>
  </si>
  <si>
    <t>Příloha č. 2A zadávací dokumentace
Závazný formulář pro účely hodnocení část 1</t>
  </si>
  <si>
    <t>MIN</t>
  </si>
  <si>
    <t>Nejvýhodnější hodnota</t>
  </si>
  <si>
    <t>Body za položky</t>
  </si>
  <si>
    <t>Body za položku s vahou</t>
  </si>
  <si>
    <t>Body za položky s vahou</t>
  </si>
  <si>
    <t>Body za položku</t>
  </si>
  <si>
    <t>Nabidka1..5 = body a přepočtené body podle vah za nabídku, celkem 5 listů pro 5 nabídek</t>
  </si>
  <si>
    <t>Nabidka_MIN = vyhodnocení a zobrazení minimální nabídkové ceny ke každé položce ze všech nabídek, nebo nejvyššího počtu bodů za každou položku, společné pro všechny listy a nabidky.</t>
  </si>
  <si>
    <t>Nabidka1..Nabidka5 = nabídka účastníka zadávacího řízení. Identifikace listu i nabídky je podžlucena a připravena pro celkem 5 nabídek na 5 listech, tj. 1 list na 1 nabídku.  
Doplní se body za příklady a lhůty.</t>
  </si>
  <si>
    <t>Na listech Nabidka1 .. Nabidka5 lze upravovat vlastní hodnoty nabídky a modelovat tak vliv změny položky na pořadí (na hodnocení má vliv vždy nejvýhodnější nabídka za každou položku, která vstupuje do výpočtů bodů); ostatní listy se neupravují ani nevyplňují.</t>
  </si>
  <si>
    <t>Na listech Nabidka1 .. Nabidka5 musí výt vyplněné hodnoty větší nebo rovno 1. Chybové zobrazení #DIV/0! zmizí po vyplnění položek hodnocení.</t>
  </si>
  <si>
    <t>Příloha č. 8 k Zadávací dokumentaci - Modelový příklad hodnocení pěti nabídek část 1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</si>
</sst>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00%"/>
    <numFmt numFmtId="166" formatCode="#,##0.0000000"/>
    <numFmt numFmtId="167" formatCode="0.0000"/>
    <numFmt numFmtId="168" formatCode="0.000"/>
  </numFmts>
  <fonts count="1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b/>
      <u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Arial CE"/>
      <charset val="238"/>
    </font>
    <font>
      <b/>
      <u/>
      <sz val="11"/>
      <name val="Arial CE"/>
      <charset val="238"/>
    </font>
    <font>
      <b/>
      <i/>
      <u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/>
    <xf numFmtId="0" fontId="6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8" fillId="0" borderId="0" xfId="0" applyFont="1"/>
    <xf numFmtId="0" fontId="0" fillId="0" borderId="0" xfId="0" applyFont="1"/>
    <xf numFmtId="0" fontId="2" fillId="0" borderId="0" xfId="0" applyFont="1" applyFill="1" applyBorder="1" applyAlignment="1">
      <alignment vertical="top" wrapText="1"/>
    </xf>
    <xf numFmtId="1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166" fontId="0" fillId="0" borderId="12" xfId="0" applyNumberFormat="1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0" fontId="8" fillId="3" borderId="0" xfId="0" applyFont="1" applyFill="1" applyAlignment="1"/>
    <xf numFmtId="0" fontId="0" fillId="0" borderId="0" xfId="0"/>
    <xf numFmtId="0" fontId="11" fillId="0" borderId="0" xfId="0" applyFont="1" applyFill="1"/>
    <xf numFmtId="0" fontId="5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left" vertical="center"/>
    </xf>
    <xf numFmtId="9" fontId="4" fillId="0" borderId="0" xfId="0" applyNumberFormat="1" applyFont="1" applyFill="1" applyAlignment="1">
      <alignment horizontal="left" vertical="center"/>
    </xf>
    <xf numFmtId="9" fontId="3" fillId="0" borderId="21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3" fillId="2" borderId="5" xfId="0" applyNumberFormat="1" applyFont="1" applyFill="1" applyBorder="1" applyAlignment="1">
      <alignment horizontal="center" wrapText="1"/>
    </xf>
    <xf numFmtId="0" fontId="2" fillId="2" borderId="15" xfId="0" applyFont="1" applyFill="1" applyBorder="1" applyAlignment="1">
      <alignment vertical="top" wrapText="1"/>
    </xf>
    <xf numFmtId="0" fontId="10" fillId="0" borderId="0" xfId="0" applyFont="1" applyFill="1" applyBorder="1"/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2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0" fontId="2" fillId="0" borderId="0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9" fontId="3" fillId="2" borderId="5" xfId="0" applyNumberFormat="1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1" fontId="2" fillId="0" borderId="8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wrapText="1"/>
    </xf>
    <xf numFmtId="9" fontId="2" fillId="3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1" fontId="2" fillId="0" borderId="20" xfId="0" applyNumberFormat="1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11" fillId="4" borderId="0" xfId="0" applyFont="1" applyFill="1"/>
    <xf numFmtId="0" fontId="0" fillId="4" borderId="0" xfId="0" applyFill="1"/>
    <xf numFmtId="0" fontId="2" fillId="0" borderId="1" xfId="0" applyFont="1" applyFill="1" applyBorder="1" applyAlignment="1">
      <alignment vertical="top" wrapText="1"/>
    </xf>
    <xf numFmtId="0" fontId="2" fillId="2" borderId="15" xfId="0" applyFont="1" applyFill="1" applyBorder="1" applyAlignment="1">
      <alignment wrapText="1"/>
    </xf>
    <xf numFmtId="9" fontId="3" fillId="2" borderId="15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/>
    </xf>
    <xf numFmtId="0" fontId="0" fillId="0" borderId="21" xfId="0" applyFill="1" applyBorder="1"/>
    <xf numFmtId="167" fontId="2" fillId="2" borderId="23" xfId="0" applyNumberFormat="1" applyFont="1" applyFill="1" applyBorder="1" applyAlignment="1">
      <alignment horizontal="center" vertical="center" wrapText="1"/>
    </xf>
    <xf numFmtId="0" fontId="0" fillId="0" borderId="21" xfId="0" applyBorder="1"/>
    <xf numFmtId="168" fontId="2" fillId="4" borderId="23" xfId="0" applyNumberFormat="1" applyFont="1" applyFill="1" applyBorder="1" applyAlignment="1">
      <alignment horizontal="center" vertical="center" wrapText="1"/>
    </xf>
    <xf numFmtId="0" fontId="0" fillId="6" borderId="7" xfId="0" applyFill="1" applyBorder="1"/>
    <xf numFmtId="165" fontId="2" fillId="6" borderId="17" xfId="0" applyNumberFormat="1" applyFont="1" applyFill="1" applyBorder="1" applyAlignment="1">
      <alignment horizontal="center" vertical="center" wrapText="1"/>
    </xf>
    <xf numFmtId="165" fontId="2" fillId="6" borderId="18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" fontId="2" fillId="4" borderId="4" xfId="2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9" fontId="3" fillId="2" borderId="5" xfId="0" applyNumberFormat="1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9" fontId="3" fillId="2" borderId="16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vertical="top"/>
    </xf>
    <xf numFmtId="1" fontId="2" fillId="4" borderId="15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4" borderId="23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vertical="top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165" fontId="2" fillId="6" borderId="24" xfId="0" applyNumberFormat="1" applyFont="1" applyFill="1" applyBorder="1" applyAlignment="1">
      <alignment horizontal="center" vertical="center"/>
    </xf>
    <xf numFmtId="0" fontId="0" fillId="6" borderId="8" xfId="0" applyFill="1" applyBorder="1"/>
    <xf numFmtId="165" fontId="2" fillId="6" borderId="25" xfId="0" applyNumberFormat="1" applyFont="1" applyFill="1" applyBorder="1" applyAlignment="1">
      <alignment horizontal="center" vertical="center" wrapText="1"/>
    </xf>
    <xf numFmtId="0" fontId="0" fillId="6" borderId="21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8" xfId="0" applyFill="1" applyBorder="1"/>
    <xf numFmtId="2" fontId="5" fillId="2" borderId="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vertical="top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pro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8%20ZD%20-%20Modelov&#253;%20p&#345;&#237;klad%20hodnocen&#237;%20p&#283;ti%20nab&#237;dek_2a_tmp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dnoceni"/>
      <sheetName val="Nabidka1"/>
      <sheetName val="Nabidka2"/>
      <sheetName val="Nabidka3"/>
      <sheetName val="Nabidka4"/>
      <sheetName val="Nabidka5"/>
      <sheetName val="Nabidka_MIN"/>
    </sheetNames>
    <sheetDataSet>
      <sheetData sheetId="0"/>
      <sheetData sheetId="1">
        <row r="1">
          <cell r="D1">
            <v>1</v>
          </cell>
          <cell r="F1" t="str">
            <v>AA</v>
          </cell>
        </row>
      </sheetData>
      <sheetData sheetId="2">
        <row r="1">
          <cell r="D1">
            <v>2</v>
          </cell>
          <cell r="F1" t="str">
            <v>BB</v>
          </cell>
        </row>
      </sheetData>
      <sheetData sheetId="3">
        <row r="1">
          <cell r="D1">
            <v>3</v>
          </cell>
          <cell r="F1" t="str">
            <v>CC</v>
          </cell>
        </row>
      </sheetData>
      <sheetData sheetId="4">
        <row r="1">
          <cell r="D1">
            <v>4</v>
          </cell>
          <cell r="F1" t="str">
            <v>DD</v>
          </cell>
        </row>
      </sheetData>
      <sheetData sheetId="5">
        <row r="1">
          <cell r="D1">
            <v>5</v>
          </cell>
          <cell r="F1" t="str">
            <v>EE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92D050"/>
  </sheetPr>
  <dimension ref="B1:L24"/>
  <sheetViews>
    <sheetView tabSelected="1" workbookViewId="0">
      <selection activeCell="B25" sqref="B25"/>
    </sheetView>
  </sheetViews>
  <sheetFormatPr defaultRowHeight="12.75"/>
  <cols>
    <col min="3" max="3" width="31.7109375" customWidth="1"/>
    <col min="4" max="4" width="14.5703125" customWidth="1"/>
    <col min="5" max="5" width="18.28515625" customWidth="1"/>
    <col min="7" max="7" width="12.5703125" customWidth="1"/>
  </cols>
  <sheetData>
    <row r="1" spans="2:11">
      <c r="B1" s="100"/>
    </row>
    <row r="2" spans="2:11" ht="24" customHeight="1">
      <c r="B2" s="88" t="s">
        <v>117</v>
      </c>
      <c r="C2" s="89"/>
      <c r="D2" s="89"/>
      <c r="E2" s="89"/>
      <c r="F2" s="89"/>
      <c r="G2" s="89"/>
    </row>
    <row r="4" spans="2:11" ht="13.5" thickBot="1">
      <c r="B4" s="12" t="s">
        <v>8</v>
      </c>
    </row>
    <row r="5" spans="2:11" ht="38.25">
      <c r="B5" s="5" t="s">
        <v>1</v>
      </c>
      <c r="C5" s="6" t="s">
        <v>70</v>
      </c>
      <c r="D5" s="6" t="s">
        <v>4</v>
      </c>
      <c r="E5" s="6" t="s">
        <v>2</v>
      </c>
      <c r="F5" s="7" t="s">
        <v>3</v>
      </c>
      <c r="G5" s="4"/>
      <c r="H5" s="4"/>
      <c r="I5" s="4"/>
      <c r="J5" s="19"/>
      <c r="K5" s="16"/>
    </row>
    <row r="6" spans="2:11">
      <c r="B6" s="8">
        <f>[1]Nabidka1!$D$1</f>
        <v>1</v>
      </c>
      <c r="C6" s="8" t="str">
        <f>[1]Nabidka1!$F$1</f>
        <v>AA</v>
      </c>
      <c r="D6" s="18" t="e">
        <f>Nabidka1!$I$5</f>
        <v>#DIV/0!</v>
      </c>
      <c r="E6" s="18" t="e">
        <f>Nabidka1!$J$5</f>
        <v>#DIV/0!</v>
      </c>
      <c r="F6" s="9" t="e">
        <f>RANK(E6,$E$6:$E$10,0)</f>
        <v>#DIV/0!</v>
      </c>
      <c r="J6" s="16"/>
      <c r="K6" s="20"/>
    </row>
    <row r="7" spans="2:11">
      <c r="B7" s="8">
        <f>[1]Nabidka2!$D$1</f>
        <v>2</v>
      </c>
      <c r="C7" s="8" t="str">
        <f>[1]Nabidka2!$F$1</f>
        <v>BB</v>
      </c>
      <c r="D7" s="18" t="e">
        <f>Nabidka2!$I$5</f>
        <v>#DIV/0!</v>
      </c>
      <c r="E7" s="18" t="e">
        <f>Nabidka2!$J$5</f>
        <v>#DIV/0!</v>
      </c>
      <c r="F7" s="9" t="e">
        <f t="shared" ref="F7:F10" si="0">RANK(E7,$E$6:$E$10,0)</f>
        <v>#DIV/0!</v>
      </c>
      <c r="J7" s="16"/>
      <c r="K7" s="20"/>
    </row>
    <row r="8" spans="2:11">
      <c r="B8" s="8">
        <f>[1]Nabidka3!$D$1</f>
        <v>3</v>
      </c>
      <c r="C8" s="8" t="str">
        <f>[1]Nabidka3!$F$1</f>
        <v>CC</v>
      </c>
      <c r="D8" s="18" t="e">
        <f>Nabidka3!$I$5</f>
        <v>#DIV/0!</v>
      </c>
      <c r="E8" s="18" t="e">
        <f>Nabidka3!$J$5</f>
        <v>#DIV/0!</v>
      </c>
      <c r="F8" s="9" t="e">
        <f t="shared" si="0"/>
        <v>#DIV/0!</v>
      </c>
      <c r="J8" s="16"/>
      <c r="K8" s="20"/>
    </row>
    <row r="9" spans="2:11">
      <c r="B9" s="8">
        <f>[1]Nabidka4!$D$1</f>
        <v>4</v>
      </c>
      <c r="C9" s="8" t="str">
        <f>[1]Nabidka4!$F$1</f>
        <v>DD</v>
      </c>
      <c r="D9" s="18" t="e">
        <f>Nabidka4!$I$5</f>
        <v>#DIV/0!</v>
      </c>
      <c r="E9" s="18" t="e">
        <f>Nabidka4!$J$5</f>
        <v>#DIV/0!</v>
      </c>
      <c r="F9" s="9" t="e">
        <f t="shared" si="0"/>
        <v>#DIV/0!</v>
      </c>
      <c r="J9" s="16"/>
      <c r="K9" s="20"/>
    </row>
    <row r="10" spans="2:11" ht="13.5" thickBot="1">
      <c r="B10" s="8">
        <f>[1]Nabidka5!$D$1</f>
        <v>5</v>
      </c>
      <c r="C10" s="8" t="str">
        <f>[1]Nabidka5!$F$1</f>
        <v>EE</v>
      </c>
      <c r="D10" s="18" t="e">
        <f>Nabidka5!$I$5</f>
        <v>#DIV/0!</v>
      </c>
      <c r="E10" s="18" t="e">
        <f>Nabidka5!$J$5</f>
        <v>#DIV/0!</v>
      </c>
      <c r="F10" s="10" t="e">
        <f t="shared" si="0"/>
        <v>#DIV/0!</v>
      </c>
      <c r="J10" s="16"/>
      <c r="K10" s="20"/>
    </row>
    <row r="11" spans="2:11">
      <c r="J11" s="16"/>
      <c r="K11" s="16"/>
    </row>
    <row r="12" spans="2:11">
      <c r="J12" s="16"/>
      <c r="K12" s="16"/>
    </row>
    <row r="14" spans="2:11">
      <c r="B14" s="11" t="s">
        <v>5</v>
      </c>
    </row>
    <row r="15" spans="2:11">
      <c r="B15" s="17" t="s">
        <v>6</v>
      </c>
      <c r="C15" s="17"/>
      <c r="D15" s="17"/>
      <c r="E15" s="17"/>
      <c r="F15" s="17"/>
      <c r="G15" s="17"/>
    </row>
    <row r="16" spans="2:11" ht="27" customHeight="1">
      <c r="B16" s="87" t="s">
        <v>112</v>
      </c>
      <c r="C16" s="87"/>
      <c r="D16" s="87"/>
      <c r="E16" s="87"/>
      <c r="F16" s="87"/>
      <c r="G16" s="87"/>
    </row>
    <row r="17" spans="2:12" ht="36" customHeight="1">
      <c r="B17" s="87" t="s">
        <v>113</v>
      </c>
      <c r="C17" s="87"/>
      <c r="D17" s="87"/>
      <c r="E17" s="87"/>
      <c r="F17" s="87"/>
      <c r="G17" s="87"/>
    </row>
    <row r="18" spans="2:12" ht="44.25" customHeight="1">
      <c r="B18" s="87"/>
      <c r="C18" s="87"/>
      <c r="D18" s="87"/>
      <c r="E18" s="87"/>
      <c r="F18" s="87"/>
      <c r="G18" s="87"/>
    </row>
    <row r="19" spans="2:12" ht="52.5" customHeight="1">
      <c r="B19" s="90" t="s">
        <v>114</v>
      </c>
      <c r="C19" s="90"/>
      <c r="D19" s="90"/>
      <c r="E19" s="90"/>
      <c r="F19" s="90"/>
      <c r="G19" s="90"/>
    </row>
    <row r="21" spans="2:12">
      <c r="B21" s="11" t="s">
        <v>9</v>
      </c>
    </row>
    <row r="22" spans="2:12" ht="55.5" customHeight="1">
      <c r="B22" s="90" t="s">
        <v>115</v>
      </c>
      <c r="C22" s="90"/>
      <c r="D22" s="90"/>
      <c r="E22" s="90"/>
      <c r="F22" s="90"/>
      <c r="G22" s="90"/>
      <c r="H22" s="1"/>
      <c r="I22" s="1"/>
      <c r="J22" s="1"/>
      <c r="K22" s="1"/>
      <c r="L22" s="1"/>
    </row>
    <row r="23" spans="2:12" ht="42.75" customHeight="1">
      <c r="B23" s="89" t="s">
        <v>7</v>
      </c>
      <c r="C23" s="89"/>
      <c r="D23" s="89"/>
      <c r="E23" s="89"/>
      <c r="F23" s="89"/>
      <c r="G23" s="89"/>
      <c r="H23" s="1"/>
      <c r="I23" s="1"/>
      <c r="J23" s="1"/>
      <c r="K23" s="1"/>
      <c r="L23" s="1"/>
    </row>
    <row r="24" spans="2:12" ht="28.5" customHeight="1">
      <c r="B24" s="89" t="s">
        <v>116</v>
      </c>
      <c r="C24" s="89"/>
      <c r="D24" s="89"/>
      <c r="E24" s="89"/>
      <c r="F24" s="89"/>
      <c r="G24" s="89"/>
    </row>
  </sheetData>
  <mergeCells count="8">
    <mergeCell ref="B16:G16"/>
    <mergeCell ref="B2:G2"/>
    <mergeCell ref="B22:G22"/>
    <mergeCell ref="B23:G23"/>
    <mergeCell ref="B24:G24"/>
    <mergeCell ref="B18:G18"/>
    <mergeCell ref="B19:G19"/>
    <mergeCell ref="B17:G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FFFF00"/>
    <pageSetUpPr fitToPage="1"/>
  </sheetPr>
  <dimension ref="A1:J121"/>
  <sheetViews>
    <sheetView topLeftCell="A102" zoomScaleNormal="100" workbookViewId="0">
      <selection activeCell="E120" sqref="E120"/>
    </sheetView>
  </sheetViews>
  <sheetFormatPr defaultRowHeight="12.75"/>
  <cols>
    <col min="2" max="2" width="58.7109375" customWidth="1"/>
    <col min="3" max="3" width="14.7109375" customWidth="1"/>
    <col min="4" max="6" width="14.42578125" customWidth="1"/>
    <col min="7" max="7" width="12.7109375" customWidth="1"/>
    <col min="8" max="8" width="11.140625" customWidth="1"/>
    <col min="9" max="9" width="12.28515625" customWidth="1"/>
    <col min="10" max="10" width="12.140625" customWidth="1"/>
  </cols>
  <sheetData>
    <row r="1" spans="1:10" ht="30.75" customHeight="1">
      <c r="A1" s="22"/>
      <c r="B1" s="84" t="s">
        <v>105</v>
      </c>
      <c r="C1" s="2" t="s">
        <v>63</v>
      </c>
      <c r="D1" s="70">
        <v>1</v>
      </c>
      <c r="E1" s="22" t="s">
        <v>71</v>
      </c>
      <c r="F1" s="21" t="s">
        <v>64</v>
      </c>
      <c r="G1" s="21"/>
      <c r="H1" s="107"/>
    </row>
    <row r="2" spans="1:10" ht="60" customHeight="1">
      <c r="A2" s="22"/>
      <c r="B2" s="91" t="s">
        <v>72</v>
      </c>
      <c r="C2" s="89"/>
      <c r="D2" s="89"/>
      <c r="E2" s="89"/>
      <c r="F2" s="89"/>
      <c r="G2" s="89"/>
      <c r="H2" s="22"/>
      <c r="I2" s="86" t="s">
        <v>108</v>
      </c>
      <c r="J2" s="86" t="s">
        <v>110</v>
      </c>
    </row>
    <row r="3" spans="1:10" ht="16.5" customHeight="1">
      <c r="A3" s="22"/>
      <c r="B3" s="69" t="s">
        <v>73</v>
      </c>
      <c r="C3" s="69"/>
      <c r="D3" s="69"/>
      <c r="E3" s="70"/>
      <c r="F3" s="70"/>
      <c r="G3" s="70"/>
      <c r="H3" s="22"/>
      <c r="I3" s="86" t="s">
        <v>104</v>
      </c>
      <c r="J3" s="86" t="s">
        <v>104</v>
      </c>
    </row>
    <row r="5" spans="1:10" ht="31.5">
      <c r="A5" s="22"/>
      <c r="B5" s="24" t="s">
        <v>33</v>
      </c>
      <c r="C5" s="25" t="s">
        <v>32</v>
      </c>
      <c r="D5" s="26" t="s">
        <v>31</v>
      </c>
      <c r="E5" s="22"/>
      <c r="F5" s="22"/>
      <c r="G5" s="22"/>
      <c r="H5" s="27"/>
      <c r="I5" s="115" t="e">
        <f>SUM(I10:I120)</f>
        <v>#DIV/0!</v>
      </c>
      <c r="J5" s="115" t="e">
        <f>SUM(J10:J120)</f>
        <v>#DIV/0!</v>
      </c>
    </row>
    <row r="6" spans="1:10" ht="21" customHeight="1">
      <c r="A6" s="22"/>
      <c r="B6" s="24" t="s">
        <v>30</v>
      </c>
      <c r="C6" s="25" t="s">
        <v>47</v>
      </c>
      <c r="D6" s="28">
        <v>0.4</v>
      </c>
      <c r="E6" s="22"/>
      <c r="F6" s="29"/>
      <c r="G6" s="22"/>
      <c r="H6" s="27"/>
    </row>
    <row r="7" spans="1:10" s="3" customFormat="1" ht="15" customHeight="1" thickBot="1">
      <c r="A7" s="32"/>
      <c r="B7" s="30"/>
      <c r="C7" s="31"/>
      <c r="D7" s="31"/>
      <c r="E7" s="31"/>
      <c r="F7" s="31"/>
      <c r="G7" s="32"/>
      <c r="H7" s="32"/>
    </row>
    <row r="8" spans="1:10" ht="23.25" customHeight="1" thickBot="1">
      <c r="A8" s="22"/>
      <c r="B8" s="92" t="s">
        <v>0</v>
      </c>
      <c r="C8" s="93"/>
      <c r="D8" s="93"/>
      <c r="E8" s="93"/>
      <c r="F8" s="93"/>
      <c r="G8" s="94"/>
      <c r="H8" s="22"/>
    </row>
    <row r="9" spans="1:10" ht="99.75" customHeight="1" thickBot="1">
      <c r="A9" s="52" t="s">
        <v>69</v>
      </c>
      <c r="B9" s="33" t="s">
        <v>74</v>
      </c>
      <c r="C9" s="53" t="s">
        <v>75</v>
      </c>
      <c r="D9" s="53" t="s">
        <v>76</v>
      </c>
      <c r="E9" s="53" t="s">
        <v>77</v>
      </c>
      <c r="F9" s="53" t="s">
        <v>78</v>
      </c>
      <c r="G9" s="74" t="s">
        <v>79</v>
      </c>
      <c r="H9" s="74" t="s">
        <v>80</v>
      </c>
      <c r="I9" s="86" t="s">
        <v>111</v>
      </c>
      <c r="J9" s="86" t="s">
        <v>109</v>
      </c>
    </row>
    <row r="10" spans="1:10" ht="18.75" customHeight="1">
      <c r="A10" s="68">
        <v>1</v>
      </c>
      <c r="B10" s="63" t="s">
        <v>29</v>
      </c>
      <c r="C10" s="64">
        <v>1</v>
      </c>
      <c r="D10" s="65">
        <v>0.9</v>
      </c>
      <c r="E10" s="64">
        <v>48</v>
      </c>
      <c r="F10" s="66" t="s">
        <v>81</v>
      </c>
      <c r="G10" s="75"/>
      <c r="H10" s="108">
        <v>5.1948051948051957E-3</v>
      </c>
      <c r="I10" s="109" t="e">
        <f>Nabidka_MIN!G10/G10*100</f>
        <v>#DIV/0!</v>
      </c>
      <c r="J10" s="109" t="e">
        <f>I10*H10</f>
        <v>#DIV/0!</v>
      </c>
    </row>
    <row r="11" spans="1:10" ht="15.75" customHeight="1">
      <c r="A11" s="67">
        <v>1</v>
      </c>
      <c r="B11" s="63" t="s">
        <v>28</v>
      </c>
      <c r="C11" s="64">
        <v>1</v>
      </c>
      <c r="D11" s="65">
        <v>0.9</v>
      </c>
      <c r="E11" s="64">
        <v>48</v>
      </c>
      <c r="F11" s="66" t="s">
        <v>81</v>
      </c>
      <c r="G11" s="75"/>
      <c r="H11" s="108">
        <v>2.0779220779220783E-2</v>
      </c>
      <c r="I11" s="109" t="e">
        <f>Nabidka_MIN!G11/G11*100</f>
        <v>#DIV/0!</v>
      </c>
      <c r="J11" s="109" t="e">
        <f t="shared" ref="J11:J30" si="0">I11*H11</f>
        <v>#DIV/0!</v>
      </c>
    </row>
    <row r="12" spans="1:10" ht="14.25">
      <c r="A12" s="59">
        <v>1</v>
      </c>
      <c r="B12" s="54" t="s">
        <v>27</v>
      </c>
      <c r="C12" s="55">
        <v>1</v>
      </c>
      <c r="D12" s="56">
        <v>0.9</v>
      </c>
      <c r="E12" s="55">
        <v>48</v>
      </c>
      <c r="F12" s="60" t="s">
        <v>81</v>
      </c>
      <c r="G12" s="75"/>
      <c r="H12" s="108">
        <v>2.5974025974025972E-2</v>
      </c>
      <c r="I12" s="109" t="e">
        <f>Nabidka_MIN!G12/G12*100</f>
        <v>#DIV/0!</v>
      </c>
      <c r="J12" s="109" t="e">
        <f t="shared" si="0"/>
        <v>#DIV/0!</v>
      </c>
    </row>
    <row r="13" spans="1:10" ht="14.25">
      <c r="A13" s="59">
        <v>2</v>
      </c>
      <c r="B13" s="57" t="s">
        <v>26</v>
      </c>
      <c r="C13" s="55">
        <v>1</v>
      </c>
      <c r="D13" s="56">
        <v>0.9</v>
      </c>
      <c r="E13" s="55">
        <v>48</v>
      </c>
      <c r="F13" s="60" t="s">
        <v>81</v>
      </c>
      <c r="G13" s="75"/>
      <c r="H13" s="108">
        <v>8.3116883116883117E-3</v>
      </c>
      <c r="I13" s="109" t="e">
        <f>Nabidka_MIN!G13/G13*100</f>
        <v>#DIV/0!</v>
      </c>
      <c r="J13" s="109" t="e">
        <f t="shared" si="0"/>
        <v>#DIV/0!</v>
      </c>
    </row>
    <row r="14" spans="1:10" ht="14.25">
      <c r="A14" s="59">
        <v>2</v>
      </c>
      <c r="B14" s="54" t="s">
        <v>25</v>
      </c>
      <c r="C14" s="55">
        <v>1</v>
      </c>
      <c r="D14" s="56">
        <v>0.9</v>
      </c>
      <c r="E14" s="55">
        <v>48</v>
      </c>
      <c r="F14" s="60" t="s">
        <v>81</v>
      </c>
      <c r="G14" s="75"/>
      <c r="H14" s="108">
        <v>3.1168831168831169E-3</v>
      </c>
      <c r="I14" s="109" t="e">
        <f>Nabidka_MIN!G14/G14*100</f>
        <v>#DIV/0!</v>
      </c>
      <c r="J14" s="109" t="e">
        <f t="shared" si="0"/>
        <v>#DIV/0!</v>
      </c>
    </row>
    <row r="15" spans="1:10" ht="25.5">
      <c r="A15" s="59">
        <v>2</v>
      </c>
      <c r="B15" s="57" t="s">
        <v>24</v>
      </c>
      <c r="C15" s="55">
        <v>1</v>
      </c>
      <c r="D15" s="56">
        <v>0.9</v>
      </c>
      <c r="E15" s="55">
        <v>48</v>
      </c>
      <c r="F15" s="60" t="s">
        <v>81</v>
      </c>
      <c r="G15" s="75"/>
      <c r="H15" s="108">
        <v>3.1168831168831169E-3</v>
      </c>
      <c r="I15" s="109" t="e">
        <f>Nabidka_MIN!G15/G15*100</f>
        <v>#DIV/0!</v>
      </c>
      <c r="J15" s="109" t="e">
        <f t="shared" si="0"/>
        <v>#DIV/0!</v>
      </c>
    </row>
    <row r="16" spans="1:10" ht="14.25">
      <c r="A16" s="59">
        <v>5</v>
      </c>
      <c r="B16" s="54" t="s">
        <v>23</v>
      </c>
      <c r="C16" s="55">
        <v>1</v>
      </c>
      <c r="D16" s="56">
        <v>0.9</v>
      </c>
      <c r="E16" s="55">
        <v>48</v>
      </c>
      <c r="F16" s="60" t="s">
        <v>81</v>
      </c>
      <c r="G16" s="75"/>
      <c r="H16" s="108">
        <v>5.1948051948051957E-3</v>
      </c>
      <c r="I16" s="109" t="e">
        <f>Nabidka_MIN!G16/G16*100</f>
        <v>#DIV/0!</v>
      </c>
      <c r="J16" s="109" t="e">
        <f t="shared" si="0"/>
        <v>#DIV/0!</v>
      </c>
    </row>
    <row r="17" spans="1:10" ht="14.25">
      <c r="A17" s="59">
        <v>5</v>
      </c>
      <c r="B17" s="54" t="s">
        <v>22</v>
      </c>
      <c r="C17" s="55">
        <v>1</v>
      </c>
      <c r="D17" s="56">
        <v>0.9</v>
      </c>
      <c r="E17" s="55">
        <v>48</v>
      </c>
      <c r="F17" s="60" t="s">
        <v>81</v>
      </c>
      <c r="G17" s="75"/>
      <c r="H17" s="108">
        <v>2.0779220779220783E-2</v>
      </c>
      <c r="I17" s="109" t="e">
        <f>Nabidka_MIN!G17/G17*100</f>
        <v>#DIV/0!</v>
      </c>
      <c r="J17" s="109" t="e">
        <f t="shared" si="0"/>
        <v>#DIV/0!</v>
      </c>
    </row>
    <row r="18" spans="1:10" ht="25.5">
      <c r="A18" s="59">
        <v>5</v>
      </c>
      <c r="B18" s="54" t="s">
        <v>21</v>
      </c>
      <c r="C18" s="55">
        <v>1</v>
      </c>
      <c r="D18" s="56">
        <v>0.9</v>
      </c>
      <c r="E18" s="55">
        <v>48</v>
      </c>
      <c r="F18" s="60" t="s">
        <v>81</v>
      </c>
      <c r="G18" s="75"/>
      <c r="H18" s="108">
        <v>1.5584415584415584E-2</v>
      </c>
      <c r="I18" s="109" t="e">
        <f>Nabidka_MIN!G18/G18*100</f>
        <v>#DIV/0!</v>
      </c>
      <c r="J18" s="109" t="e">
        <f t="shared" si="0"/>
        <v>#DIV/0!</v>
      </c>
    </row>
    <row r="19" spans="1:10" ht="14.25">
      <c r="A19" s="59">
        <v>5</v>
      </c>
      <c r="B19" s="54" t="s">
        <v>20</v>
      </c>
      <c r="C19" s="55">
        <v>1</v>
      </c>
      <c r="D19" s="56">
        <v>0.9</v>
      </c>
      <c r="E19" s="55">
        <v>48</v>
      </c>
      <c r="F19" s="60" t="s">
        <v>81</v>
      </c>
      <c r="G19" s="75"/>
      <c r="H19" s="108">
        <v>1.0389610389610391E-2</v>
      </c>
      <c r="I19" s="109" t="e">
        <f>Nabidka_MIN!G19/G19*100</f>
        <v>#DIV/0!</v>
      </c>
      <c r="J19" s="109" t="e">
        <f t="shared" si="0"/>
        <v>#DIV/0!</v>
      </c>
    </row>
    <row r="20" spans="1:10" ht="14.25">
      <c r="A20" s="59">
        <v>8</v>
      </c>
      <c r="B20" s="54" t="s">
        <v>19</v>
      </c>
      <c r="C20" s="55">
        <v>1</v>
      </c>
      <c r="D20" s="56">
        <v>0.9</v>
      </c>
      <c r="E20" s="55">
        <v>48</v>
      </c>
      <c r="F20" s="60" t="s">
        <v>81</v>
      </c>
      <c r="G20" s="75"/>
      <c r="H20" s="108">
        <v>1.0389610389610391E-2</v>
      </c>
      <c r="I20" s="109" t="e">
        <f>Nabidka_MIN!G20/G20*100</f>
        <v>#DIV/0!</v>
      </c>
      <c r="J20" s="109" t="e">
        <f t="shared" si="0"/>
        <v>#DIV/0!</v>
      </c>
    </row>
    <row r="21" spans="1:10" ht="14.25">
      <c r="A21" s="59">
        <v>8</v>
      </c>
      <c r="B21" s="54" t="s">
        <v>18</v>
      </c>
      <c r="C21" s="55">
        <v>1</v>
      </c>
      <c r="D21" s="56">
        <v>0.9</v>
      </c>
      <c r="E21" s="55">
        <v>48</v>
      </c>
      <c r="F21" s="60" t="s">
        <v>81</v>
      </c>
      <c r="G21" s="75"/>
      <c r="H21" s="108">
        <v>5.1948051948051957E-3</v>
      </c>
      <c r="I21" s="109" t="e">
        <f>Nabidka_MIN!G21/G21*100</f>
        <v>#DIV/0!</v>
      </c>
      <c r="J21" s="109" t="e">
        <f t="shared" si="0"/>
        <v>#DIV/0!</v>
      </c>
    </row>
    <row r="22" spans="1:10" ht="14.25">
      <c r="A22" s="59">
        <v>8</v>
      </c>
      <c r="B22" s="54" t="s">
        <v>17</v>
      </c>
      <c r="C22" s="55">
        <v>1</v>
      </c>
      <c r="D22" s="56">
        <v>0.9</v>
      </c>
      <c r="E22" s="55">
        <v>48</v>
      </c>
      <c r="F22" s="60" t="s">
        <v>81</v>
      </c>
      <c r="G22" s="75"/>
      <c r="H22" s="108">
        <v>1.0389610389610391E-2</v>
      </c>
      <c r="I22" s="109" t="e">
        <f>Nabidka_MIN!G22/G22*100</f>
        <v>#DIV/0!</v>
      </c>
      <c r="J22" s="109" t="e">
        <f t="shared" si="0"/>
        <v>#DIV/0!</v>
      </c>
    </row>
    <row r="23" spans="1:10" ht="14.25">
      <c r="A23" s="59">
        <v>8</v>
      </c>
      <c r="B23" s="54" t="s">
        <v>16</v>
      </c>
      <c r="C23" s="55">
        <v>1</v>
      </c>
      <c r="D23" s="56">
        <v>0.9</v>
      </c>
      <c r="E23" s="55">
        <v>48</v>
      </c>
      <c r="F23" s="60" t="s">
        <v>81</v>
      </c>
      <c r="G23" s="75"/>
      <c r="H23" s="108">
        <v>1.0389610389610391E-2</v>
      </c>
      <c r="I23" s="109" t="e">
        <f>Nabidka_MIN!G23/G23*100</f>
        <v>#DIV/0!</v>
      </c>
      <c r="J23" s="109" t="e">
        <f t="shared" si="0"/>
        <v>#DIV/0!</v>
      </c>
    </row>
    <row r="24" spans="1:10" ht="14.25">
      <c r="A24" s="59">
        <v>8</v>
      </c>
      <c r="B24" s="54" t="s">
        <v>15</v>
      </c>
      <c r="C24" s="55">
        <v>1</v>
      </c>
      <c r="D24" s="56">
        <v>0.9</v>
      </c>
      <c r="E24" s="55">
        <v>48</v>
      </c>
      <c r="F24" s="60" t="s">
        <v>81</v>
      </c>
      <c r="G24" s="75"/>
      <c r="H24" s="108">
        <v>5.1948051948051957E-3</v>
      </c>
      <c r="I24" s="109" t="e">
        <f>Nabidka_MIN!G24/G24*100</f>
        <v>#DIV/0!</v>
      </c>
      <c r="J24" s="109" t="e">
        <f t="shared" si="0"/>
        <v>#DIV/0!</v>
      </c>
    </row>
    <row r="25" spans="1:10" ht="14.25">
      <c r="A25" s="59">
        <v>11</v>
      </c>
      <c r="B25" s="54" t="s">
        <v>14</v>
      </c>
      <c r="C25" s="55">
        <v>1</v>
      </c>
      <c r="D25" s="58">
        <v>0.92</v>
      </c>
      <c r="E25" s="55">
        <v>24</v>
      </c>
      <c r="F25" s="62" t="s">
        <v>82</v>
      </c>
      <c r="G25" s="75"/>
      <c r="H25" s="108">
        <v>4.6753246753246755E-2</v>
      </c>
      <c r="I25" s="109" t="e">
        <f>Nabidka_MIN!G25/G25*100</f>
        <v>#DIV/0!</v>
      </c>
      <c r="J25" s="109" t="e">
        <f t="shared" si="0"/>
        <v>#DIV/0!</v>
      </c>
    </row>
    <row r="26" spans="1:10" ht="25.5">
      <c r="A26" s="59">
        <v>12</v>
      </c>
      <c r="B26" s="54" t="s">
        <v>83</v>
      </c>
      <c r="C26" s="55">
        <v>1</v>
      </c>
      <c r="D26" s="58">
        <v>0.92</v>
      </c>
      <c r="E26" s="55">
        <v>24</v>
      </c>
      <c r="F26" s="62" t="s">
        <v>82</v>
      </c>
      <c r="G26" s="75"/>
      <c r="H26" s="108">
        <v>1.7662337662337664E-2</v>
      </c>
      <c r="I26" s="109" t="e">
        <f>Nabidka_MIN!G26/G26*100</f>
        <v>#DIV/0!</v>
      </c>
      <c r="J26" s="109" t="e">
        <f t="shared" si="0"/>
        <v>#DIV/0!</v>
      </c>
    </row>
    <row r="27" spans="1:10" ht="25.5">
      <c r="A27" s="59">
        <v>13</v>
      </c>
      <c r="B27" s="54" t="s">
        <v>13</v>
      </c>
      <c r="C27" s="55">
        <v>1</v>
      </c>
      <c r="D27" s="58">
        <v>0.92</v>
      </c>
      <c r="E27" s="55">
        <v>24</v>
      </c>
      <c r="F27" s="62" t="s">
        <v>82</v>
      </c>
      <c r="G27" s="75"/>
      <c r="H27" s="108">
        <v>4.6753246753246755E-2</v>
      </c>
      <c r="I27" s="109" t="e">
        <f>Nabidka_MIN!G27/G27*100</f>
        <v>#DIV/0!</v>
      </c>
      <c r="J27" s="109" t="e">
        <f t="shared" si="0"/>
        <v>#DIV/0!</v>
      </c>
    </row>
    <row r="28" spans="1:10" ht="14.25">
      <c r="A28" s="59">
        <v>14</v>
      </c>
      <c r="B28" s="54" t="s">
        <v>12</v>
      </c>
      <c r="C28" s="55">
        <v>1</v>
      </c>
      <c r="D28" s="58">
        <v>0.92</v>
      </c>
      <c r="E28" s="55">
        <v>24</v>
      </c>
      <c r="F28" s="62" t="s">
        <v>82</v>
      </c>
      <c r="G28" s="75"/>
      <c r="H28" s="108">
        <v>7.2727272727272738E-2</v>
      </c>
      <c r="I28" s="109" t="e">
        <f>Nabidka_MIN!G28/G28*100</f>
        <v>#DIV/0!</v>
      </c>
      <c r="J28" s="109" t="e">
        <f t="shared" si="0"/>
        <v>#DIV/0!</v>
      </c>
    </row>
    <row r="29" spans="1:10" ht="14.25">
      <c r="A29" s="59">
        <v>14</v>
      </c>
      <c r="B29" s="57" t="s">
        <v>11</v>
      </c>
      <c r="C29" s="55">
        <v>1</v>
      </c>
      <c r="D29" s="58">
        <v>0.92</v>
      </c>
      <c r="E29" s="55">
        <v>24</v>
      </c>
      <c r="F29" s="62" t="s">
        <v>82</v>
      </c>
      <c r="G29" s="75"/>
      <c r="H29" s="108">
        <v>3.1168831168831169E-2</v>
      </c>
      <c r="I29" s="109" t="e">
        <f>Nabidka_MIN!G29/G29*100</f>
        <v>#DIV/0!</v>
      </c>
      <c r="J29" s="109" t="e">
        <f t="shared" si="0"/>
        <v>#DIV/0!</v>
      </c>
    </row>
    <row r="30" spans="1:10" ht="38.25">
      <c r="A30" s="59">
        <v>15</v>
      </c>
      <c r="B30" s="57" t="s">
        <v>84</v>
      </c>
      <c r="C30" s="55">
        <v>1</v>
      </c>
      <c r="D30" s="58">
        <v>0.92</v>
      </c>
      <c r="E30" s="55">
        <v>24</v>
      </c>
      <c r="F30" s="62" t="s">
        <v>82</v>
      </c>
      <c r="G30" s="75"/>
      <c r="H30" s="108">
        <v>2.4935064935064935E-2</v>
      </c>
      <c r="I30" s="109" t="e">
        <f>Nabidka_MIN!G30/G30*100</f>
        <v>#DIV/0!</v>
      </c>
      <c r="J30" s="109" t="e">
        <f t="shared" si="0"/>
        <v>#DIV/0!</v>
      </c>
    </row>
    <row r="31" spans="1:10" ht="15" thickBot="1">
      <c r="A31" s="32"/>
      <c r="B31" s="35"/>
      <c r="C31" s="36"/>
      <c r="D31" s="36"/>
      <c r="E31" s="36"/>
      <c r="F31" s="36"/>
      <c r="G31" s="76"/>
      <c r="H31" s="80"/>
      <c r="I31" s="80"/>
      <c r="J31" s="80"/>
    </row>
    <row r="32" spans="1:10" ht="22.5" customHeight="1" thickBot="1">
      <c r="A32" s="32"/>
      <c r="B32" s="95" t="s">
        <v>85</v>
      </c>
      <c r="C32" s="96"/>
      <c r="D32" s="96"/>
      <c r="E32" s="96"/>
      <c r="F32" s="96"/>
      <c r="G32" s="102">
        <f>SUM(G10:G30)</f>
        <v>0</v>
      </c>
      <c r="H32" s="80"/>
      <c r="I32" s="80"/>
      <c r="J32" s="80"/>
    </row>
    <row r="33" spans="2:10">
      <c r="B33" s="22"/>
      <c r="C33" s="22"/>
      <c r="D33" s="22"/>
      <c r="E33" s="22"/>
      <c r="F33" s="22"/>
      <c r="G33" s="78"/>
      <c r="H33" s="80"/>
      <c r="I33" s="80"/>
      <c r="J33" s="80"/>
    </row>
    <row r="34" spans="2:10">
      <c r="B34" s="22"/>
      <c r="C34" s="22"/>
      <c r="D34" s="22"/>
      <c r="E34" s="22"/>
      <c r="F34" s="22"/>
      <c r="G34" s="78"/>
      <c r="H34" s="80"/>
      <c r="I34" s="80"/>
      <c r="J34" s="80"/>
    </row>
    <row r="35" spans="2:10" ht="13.5" thickBot="1">
      <c r="B35" s="22"/>
      <c r="C35" s="22"/>
      <c r="D35" s="37"/>
      <c r="E35" s="22"/>
      <c r="F35" s="22"/>
      <c r="G35" s="22"/>
      <c r="H35" s="80"/>
      <c r="I35" s="80"/>
      <c r="J35" s="80"/>
    </row>
    <row r="36" spans="2:10" ht="97.5" customHeight="1" thickBot="1">
      <c r="B36" s="95" t="s">
        <v>86</v>
      </c>
      <c r="C36" s="96"/>
      <c r="D36" s="96"/>
      <c r="E36" s="96"/>
      <c r="F36" s="96"/>
      <c r="G36" s="103">
        <f>G32*16</f>
        <v>0</v>
      </c>
      <c r="H36" s="80"/>
      <c r="I36" s="80"/>
      <c r="J36" s="80"/>
    </row>
    <row r="37" spans="2:10">
      <c r="B37" s="22"/>
      <c r="C37" s="22"/>
      <c r="D37" s="22"/>
      <c r="E37" s="22"/>
      <c r="F37" s="22"/>
      <c r="G37" s="22"/>
      <c r="H37" s="80"/>
      <c r="I37" s="80"/>
      <c r="J37" s="80"/>
    </row>
    <row r="38" spans="2:10" ht="14.25">
      <c r="B38" s="38"/>
      <c r="C38" s="22"/>
      <c r="D38" s="22"/>
      <c r="E38" s="22"/>
      <c r="F38" s="22"/>
      <c r="G38" s="22"/>
      <c r="H38" s="80"/>
      <c r="I38" s="80"/>
      <c r="J38" s="80"/>
    </row>
    <row r="39" spans="2:10" ht="15">
      <c r="B39" s="23"/>
      <c r="C39" s="23"/>
      <c r="D39" s="23"/>
      <c r="E39" s="23"/>
      <c r="F39" s="22"/>
      <c r="G39" s="22"/>
      <c r="H39" s="80"/>
      <c r="I39" s="80"/>
      <c r="J39" s="80"/>
    </row>
    <row r="40" spans="2:10" ht="31.5">
      <c r="B40" s="24" t="s">
        <v>33</v>
      </c>
      <c r="C40" s="25" t="s">
        <v>32</v>
      </c>
      <c r="D40" s="26" t="s">
        <v>31</v>
      </c>
      <c r="E40" s="22"/>
      <c r="F40" s="22"/>
      <c r="G40" s="22"/>
      <c r="H40" s="80"/>
      <c r="I40" s="80"/>
      <c r="J40" s="80"/>
    </row>
    <row r="41" spans="2:10" ht="15.75">
      <c r="B41" s="24" t="s">
        <v>39</v>
      </c>
      <c r="C41" s="25" t="s">
        <v>47</v>
      </c>
      <c r="D41" s="28">
        <v>0.16</v>
      </c>
      <c r="E41" s="22"/>
      <c r="F41" s="22"/>
      <c r="G41" s="22"/>
      <c r="H41" s="80"/>
      <c r="I41" s="80"/>
      <c r="J41" s="80"/>
    </row>
    <row r="42" spans="2:10" ht="16.5" thickBot="1">
      <c r="B42" s="39"/>
      <c r="C42" s="40"/>
      <c r="D42" s="41"/>
      <c r="E42" s="41"/>
      <c r="F42" s="22"/>
      <c r="G42" s="22"/>
      <c r="H42" s="80"/>
      <c r="I42" s="80"/>
      <c r="J42" s="80"/>
    </row>
    <row r="43" spans="2:10" ht="14.25" thickBot="1">
      <c r="B43" s="92" t="s">
        <v>59</v>
      </c>
      <c r="C43" s="93"/>
      <c r="D43" s="93"/>
      <c r="E43" s="42"/>
      <c r="F43" s="22"/>
      <c r="G43" s="22"/>
      <c r="H43" s="80"/>
      <c r="I43" s="80"/>
      <c r="J43" s="80"/>
    </row>
    <row r="44" spans="2:10" ht="43.5" thickBot="1">
      <c r="B44" s="34"/>
      <c r="C44" s="43" t="s">
        <v>46</v>
      </c>
      <c r="D44" s="43" t="s">
        <v>45</v>
      </c>
      <c r="E44" s="43" t="s">
        <v>44</v>
      </c>
      <c r="F44" s="51"/>
      <c r="G44" s="22"/>
      <c r="H44" s="80"/>
      <c r="I44" s="80"/>
      <c r="J44" s="80"/>
    </row>
    <row r="45" spans="2:10" ht="29.25" thickBot="1">
      <c r="B45" s="44" t="s">
        <v>87</v>
      </c>
      <c r="C45" s="45">
        <v>1</v>
      </c>
      <c r="D45" s="45">
        <v>18000</v>
      </c>
      <c r="E45" s="104"/>
      <c r="F45" s="22"/>
      <c r="G45" s="22"/>
      <c r="H45" s="110">
        <v>8.0000000000000002E-3</v>
      </c>
      <c r="I45" s="109" t="e">
        <f>Nabidka_MIN!E45/E45*100</f>
        <v>#DIV/0!</v>
      </c>
      <c r="J45" s="109" t="e">
        <f t="shared" ref="J45" si="1">I45*H45</f>
        <v>#DIV/0!</v>
      </c>
    </row>
    <row r="46" spans="2:10" ht="29.25" thickBot="1">
      <c r="B46" s="44" t="s">
        <v>88</v>
      </c>
      <c r="C46" s="45">
        <v>1</v>
      </c>
      <c r="D46" s="45">
        <v>16000</v>
      </c>
      <c r="E46" s="104"/>
      <c r="F46" s="22"/>
      <c r="G46" s="22"/>
      <c r="H46" s="110">
        <v>6.0000000000000001E-3</v>
      </c>
      <c r="I46" s="109" t="e">
        <f>Nabidka_MIN!E46/E46*100</f>
        <v>#DIV/0!</v>
      </c>
      <c r="J46" s="109" t="e">
        <f t="shared" ref="J46:J47" si="2">I46*H46</f>
        <v>#DIV/0!</v>
      </c>
    </row>
    <row r="47" spans="2:10" ht="43.5" thickBot="1">
      <c r="B47" s="44" t="s">
        <v>89</v>
      </c>
      <c r="C47" s="45">
        <v>1</v>
      </c>
      <c r="D47" s="45">
        <v>12000</v>
      </c>
      <c r="E47" s="106"/>
      <c r="F47" s="22"/>
      <c r="G47" s="22"/>
      <c r="H47" s="110">
        <v>0.09</v>
      </c>
      <c r="I47" s="109" t="e">
        <f>Nabidka_MIN!E47/E47*100</f>
        <v>#DIV/0!</v>
      </c>
      <c r="J47" s="109" t="e">
        <f t="shared" si="2"/>
        <v>#DIV/0!</v>
      </c>
    </row>
    <row r="48" spans="2:10" ht="15" thickBot="1">
      <c r="B48" s="46"/>
      <c r="C48" s="46"/>
      <c r="D48" s="46"/>
      <c r="E48" s="47"/>
      <c r="F48" s="22"/>
      <c r="G48" s="22"/>
      <c r="H48" s="111"/>
      <c r="I48" s="111"/>
      <c r="J48" s="112"/>
    </row>
    <row r="49" spans="2:10" ht="14.25" thickBot="1">
      <c r="B49" s="92" t="s">
        <v>43</v>
      </c>
      <c r="C49" s="93"/>
      <c r="D49" s="93"/>
      <c r="E49" s="42"/>
      <c r="F49" s="22"/>
      <c r="G49" s="22"/>
      <c r="H49" s="111"/>
      <c r="I49" s="111"/>
      <c r="J49" s="113"/>
    </row>
    <row r="50" spans="2:10" ht="43.5" thickBot="1">
      <c r="B50" s="34"/>
      <c r="C50" s="43" t="s">
        <v>46</v>
      </c>
      <c r="D50" s="43" t="s">
        <v>45</v>
      </c>
      <c r="E50" s="43" t="s">
        <v>44</v>
      </c>
      <c r="F50" s="22"/>
      <c r="G50" s="22"/>
      <c r="H50" s="111"/>
      <c r="I50" s="111"/>
      <c r="J50" s="114"/>
    </row>
    <row r="51" spans="2:10" ht="29.25" thickBot="1">
      <c r="B51" s="44" t="s">
        <v>42</v>
      </c>
      <c r="C51" s="45">
        <v>1</v>
      </c>
      <c r="D51" s="105">
        <v>200000</v>
      </c>
      <c r="E51" s="104"/>
      <c r="F51" s="22"/>
      <c r="G51" s="22"/>
      <c r="H51" s="110">
        <v>5.0000000000000001E-3</v>
      </c>
      <c r="I51" s="109" t="e">
        <f>Nabidka_MIN!E51/E51*100</f>
        <v>#DIV/0!</v>
      </c>
      <c r="J51" s="109" t="e">
        <f t="shared" ref="J51:J53" si="3">I51*H51</f>
        <v>#DIV/0!</v>
      </c>
    </row>
    <row r="52" spans="2:10" ht="29.25" thickBot="1">
      <c r="B52" s="44" t="s">
        <v>41</v>
      </c>
      <c r="C52" s="45">
        <v>1</v>
      </c>
      <c r="D52" s="105">
        <v>300000</v>
      </c>
      <c r="E52" s="104"/>
      <c r="F52" s="22"/>
      <c r="G52" s="22"/>
      <c r="H52" s="110">
        <v>7.0000000000000001E-3</v>
      </c>
      <c r="I52" s="109" t="e">
        <f>Nabidka_MIN!E52/E52*100</f>
        <v>#DIV/0!</v>
      </c>
      <c r="J52" s="109" t="e">
        <f t="shared" si="3"/>
        <v>#DIV/0!</v>
      </c>
    </row>
    <row r="53" spans="2:10" ht="29.25" thickBot="1">
      <c r="B53" s="44" t="s">
        <v>40</v>
      </c>
      <c r="C53" s="48">
        <v>1</v>
      </c>
      <c r="D53" s="105">
        <v>3500000</v>
      </c>
      <c r="E53" s="106"/>
      <c r="F53" s="22"/>
      <c r="G53" s="22"/>
      <c r="H53" s="110">
        <v>4.3999999999999997E-2</v>
      </c>
      <c r="I53" s="109" t="e">
        <f>Nabidka_MIN!E53/E53*100</f>
        <v>#DIV/0!</v>
      </c>
      <c r="J53" s="109" t="e">
        <f t="shared" si="3"/>
        <v>#DIV/0!</v>
      </c>
    </row>
    <row r="54" spans="2:10" ht="14.25">
      <c r="B54" s="46"/>
      <c r="C54" s="46"/>
      <c r="D54" s="46"/>
      <c r="E54" s="47"/>
      <c r="F54" s="22"/>
      <c r="G54" s="22"/>
      <c r="H54" s="80"/>
      <c r="I54" s="80"/>
      <c r="J54" s="80"/>
    </row>
    <row r="55" spans="2:10" ht="14.25">
      <c r="B55" s="46"/>
      <c r="C55" s="46"/>
      <c r="D55" s="46"/>
      <c r="E55" s="47"/>
      <c r="F55" s="22"/>
      <c r="G55" s="22"/>
      <c r="H55" s="80"/>
      <c r="I55" s="80"/>
      <c r="J55" s="80"/>
    </row>
    <row r="56" spans="2:10">
      <c r="B56" s="22"/>
      <c r="C56" s="22"/>
      <c r="D56" s="22"/>
      <c r="E56" s="22"/>
      <c r="F56" s="22"/>
      <c r="G56" s="22"/>
      <c r="H56" s="80"/>
      <c r="I56" s="80"/>
      <c r="J56" s="80"/>
    </row>
    <row r="57" spans="2:10" s="3" customFormat="1" ht="31.5">
      <c r="B57" s="24" t="s">
        <v>33</v>
      </c>
      <c r="C57" s="25" t="s">
        <v>32</v>
      </c>
      <c r="D57" s="26" t="s">
        <v>31</v>
      </c>
      <c r="E57" s="22"/>
      <c r="F57" s="22"/>
      <c r="G57" s="22"/>
      <c r="H57" s="80"/>
      <c r="I57" s="80"/>
      <c r="J57" s="80"/>
    </row>
    <row r="58" spans="2:10" s="3" customFormat="1" ht="34.5" customHeight="1">
      <c r="B58" s="24" t="s">
        <v>58</v>
      </c>
      <c r="C58" s="25" t="s">
        <v>47</v>
      </c>
      <c r="D58" s="28">
        <v>0.04</v>
      </c>
      <c r="E58" s="22"/>
      <c r="F58" s="22"/>
      <c r="G58" s="22"/>
      <c r="H58" s="80"/>
      <c r="I58" s="80"/>
      <c r="J58" s="80"/>
    </row>
    <row r="59" spans="2:10" ht="16.5" thickBot="1">
      <c r="B59" s="39"/>
      <c r="C59" s="49"/>
      <c r="D59" s="50"/>
      <c r="E59" s="32"/>
      <c r="F59" s="22"/>
      <c r="G59" s="22"/>
      <c r="H59" s="80"/>
      <c r="I59" s="80"/>
      <c r="J59" s="80"/>
    </row>
    <row r="60" spans="2:10" ht="46.5" customHeight="1" thickBot="1">
      <c r="B60" s="92" t="s">
        <v>57</v>
      </c>
      <c r="C60" s="93"/>
      <c r="D60" s="93"/>
      <c r="E60" s="42"/>
      <c r="F60" s="22"/>
      <c r="G60" s="22"/>
      <c r="H60" s="80"/>
      <c r="I60" s="80"/>
      <c r="J60" s="80"/>
    </row>
    <row r="61" spans="2:10" ht="43.5" thickBot="1">
      <c r="B61" s="34"/>
      <c r="C61" s="43" t="s">
        <v>46</v>
      </c>
      <c r="D61" s="43" t="s">
        <v>45</v>
      </c>
      <c r="E61" s="43" t="s">
        <v>44</v>
      </c>
      <c r="F61" s="51"/>
      <c r="G61" s="22"/>
      <c r="H61" s="80"/>
      <c r="I61" s="80"/>
      <c r="J61" s="80"/>
    </row>
    <row r="62" spans="2:10" ht="34.5" customHeight="1" thickBot="1">
      <c r="B62" s="44" t="s">
        <v>87</v>
      </c>
      <c r="C62" s="45">
        <v>1</v>
      </c>
      <c r="D62" s="45">
        <v>18000</v>
      </c>
      <c r="E62" s="104"/>
      <c r="F62" s="22"/>
      <c r="G62" s="22"/>
      <c r="H62" s="110">
        <v>2.5714285714285717E-3</v>
      </c>
      <c r="I62" s="109" t="e">
        <f>Nabidka_MIN!E62/E62*100</f>
        <v>#DIV/0!</v>
      </c>
      <c r="J62" s="109" t="e">
        <f t="shared" ref="J62" si="4">I62*H62</f>
        <v>#DIV/0!</v>
      </c>
    </row>
    <row r="63" spans="2:10" ht="29.25" thickBot="1">
      <c r="B63" s="44" t="s">
        <v>88</v>
      </c>
      <c r="C63" s="45">
        <v>1</v>
      </c>
      <c r="D63" s="45">
        <v>16000</v>
      </c>
      <c r="E63" s="104"/>
      <c r="F63" s="22"/>
      <c r="G63" s="22"/>
      <c r="H63" s="110">
        <v>2.2857142857142859E-3</v>
      </c>
      <c r="I63" s="109" t="e">
        <f>Nabidka_MIN!E63/E63*100</f>
        <v>#DIV/0!</v>
      </c>
      <c r="J63" s="109" t="e">
        <f t="shared" ref="J63:J64" si="5">I63*H63</f>
        <v>#DIV/0!</v>
      </c>
    </row>
    <row r="64" spans="2:10" ht="51.75" customHeight="1" thickBot="1">
      <c r="B64" s="44" t="s">
        <v>89</v>
      </c>
      <c r="C64" s="45">
        <v>1</v>
      </c>
      <c r="D64" s="45">
        <v>12000</v>
      </c>
      <c r="E64" s="106"/>
      <c r="F64" s="22"/>
      <c r="G64" s="22"/>
      <c r="H64" s="110">
        <v>7.8571428571428577E-3</v>
      </c>
      <c r="I64" s="109" t="e">
        <f>Nabidka_MIN!E64/E64*100</f>
        <v>#DIV/0!</v>
      </c>
      <c r="J64" s="109" t="e">
        <f t="shared" si="5"/>
        <v>#DIV/0!</v>
      </c>
    </row>
    <row r="65" spans="2:10" ht="13.5" thickBot="1">
      <c r="B65" s="22"/>
      <c r="C65" s="22"/>
      <c r="D65" s="22"/>
      <c r="E65" s="22"/>
      <c r="F65" s="22"/>
      <c r="G65" s="22"/>
      <c r="H65" s="80"/>
      <c r="I65" s="80"/>
      <c r="J65" s="80"/>
    </row>
    <row r="66" spans="2:10" ht="14.25" thickBot="1">
      <c r="B66" s="92" t="s">
        <v>56</v>
      </c>
      <c r="C66" s="93"/>
      <c r="D66" s="93"/>
      <c r="E66" s="42"/>
      <c r="F66" s="22"/>
      <c r="G66" s="22"/>
      <c r="H66" s="80"/>
      <c r="I66" s="80"/>
      <c r="J66" s="80"/>
    </row>
    <row r="67" spans="2:10" ht="43.5" thickBot="1">
      <c r="B67" s="34"/>
      <c r="C67" s="43" t="s">
        <v>46</v>
      </c>
      <c r="D67" s="43" t="s">
        <v>45</v>
      </c>
      <c r="E67" s="43" t="s">
        <v>44</v>
      </c>
      <c r="F67" s="22"/>
      <c r="G67" s="22"/>
      <c r="H67" s="80"/>
      <c r="I67" s="80"/>
      <c r="J67" s="80"/>
    </row>
    <row r="68" spans="2:10" ht="29.25" thickBot="1">
      <c r="B68" s="44" t="s">
        <v>55</v>
      </c>
      <c r="C68" s="45">
        <v>1</v>
      </c>
      <c r="D68" s="48">
        <v>120000</v>
      </c>
      <c r="E68" s="104"/>
      <c r="F68" s="22"/>
      <c r="G68" s="22"/>
      <c r="H68" s="110">
        <v>3.5714285714285713E-3</v>
      </c>
      <c r="I68" s="109" t="e">
        <f>Nabidka_MIN!E68/E68*100</f>
        <v>#DIV/0!</v>
      </c>
      <c r="J68" s="109" t="e">
        <f t="shared" ref="J68:J72" si="6">I68*H68</f>
        <v>#DIV/0!</v>
      </c>
    </row>
    <row r="69" spans="2:10" ht="59.25" thickBot="1">
      <c r="B69" s="44" t="s">
        <v>54</v>
      </c>
      <c r="C69" s="45">
        <v>1</v>
      </c>
      <c r="D69" s="48">
        <v>100000</v>
      </c>
      <c r="E69" s="104"/>
      <c r="F69" s="22"/>
      <c r="G69" s="22"/>
      <c r="H69" s="110">
        <v>1.28571428571429E-2</v>
      </c>
      <c r="I69" s="109" t="e">
        <f>Nabidka_MIN!E69/E69*100</f>
        <v>#DIV/0!</v>
      </c>
      <c r="J69" s="109" t="e">
        <f t="shared" si="6"/>
        <v>#DIV/0!</v>
      </c>
    </row>
    <row r="70" spans="2:10" ht="29.25" thickBot="1">
      <c r="B70" s="44" t="s">
        <v>53</v>
      </c>
      <c r="C70" s="48">
        <v>1</v>
      </c>
      <c r="D70" s="48">
        <v>400000</v>
      </c>
      <c r="E70" s="104"/>
      <c r="F70" s="22"/>
      <c r="G70" s="22"/>
      <c r="H70" s="110">
        <v>5.7142857142857143E-3</v>
      </c>
      <c r="I70" s="109" t="e">
        <f>Nabidka_MIN!E70/E70*100</f>
        <v>#DIV/0!</v>
      </c>
      <c r="J70" s="109" t="e">
        <f t="shared" si="6"/>
        <v>#DIV/0!</v>
      </c>
    </row>
    <row r="71" spans="2:10" ht="29.25" customHeight="1" thickBot="1">
      <c r="B71" s="44" t="s">
        <v>52</v>
      </c>
      <c r="C71" s="48">
        <v>1</v>
      </c>
      <c r="D71" s="48">
        <v>20000</v>
      </c>
      <c r="E71" s="104"/>
      <c r="F71" s="22"/>
      <c r="G71" s="22"/>
      <c r="H71" s="110">
        <v>2.2857142857142859E-3</v>
      </c>
      <c r="I71" s="109" t="e">
        <f>Nabidka_MIN!E71/E71*100</f>
        <v>#DIV/0!</v>
      </c>
      <c r="J71" s="109" t="e">
        <f t="shared" si="6"/>
        <v>#DIV/0!</v>
      </c>
    </row>
    <row r="72" spans="2:10" ht="29.25" thickBot="1">
      <c r="B72" s="44" t="s">
        <v>51</v>
      </c>
      <c r="C72" s="48">
        <v>1</v>
      </c>
      <c r="D72" s="48">
        <v>20000</v>
      </c>
      <c r="E72" s="106"/>
      <c r="F72" s="22"/>
      <c r="G72" s="22"/>
      <c r="H72" s="110">
        <v>2.8571428571428571E-3</v>
      </c>
      <c r="I72" s="109" t="e">
        <f>Nabidka_MIN!E72/E72*100</f>
        <v>#DIV/0!</v>
      </c>
      <c r="J72" s="109" t="e">
        <f t="shared" si="6"/>
        <v>#DIV/0!</v>
      </c>
    </row>
    <row r="73" spans="2:10" ht="14.25">
      <c r="B73" s="46"/>
      <c r="C73" s="38"/>
      <c r="D73" s="38"/>
      <c r="E73" s="47"/>
      <c r="F73" s="22"/>
      <c r="G73" s="22"/>
      <c r="H73" s="80"/>
      <c r="I73" s="80"/>
      <c r="J73" s="80"/>
    </row>
    <row r="74" spans="2:10" ht="14.25">
      <c r="B74" s="46"/>
      <c r="C74" s="38"/>
      <c r="D74" s="38"/>
      <c r="E74" s="47"/>
      <c r="F74" s="22"/>
      <c r="G74" s="22"/>
      <c r="H74" s="80"/>
      <c r="I74" s="80"/>
      <c r="J74" s="80"/>
    </row>
    <row r="75" spans="2:10" ht="48" customHeight="1">
      <c r="B75" s="46"/>
      <c r="C75" s="38"/>
      <c r="D75" s="38"/>
      <c r="E75" s="47"/>
      <c r="F75" s="22"/>
      <c r="G75" s="22"/>
      <c r="H75" s="80"/>
      <c r="I75" s="80"/>
      <c r="J75" s="80"/>
    </row>
    <row r="76" spans="2:10" ht="15">
      <c r="B76" s="23"/>
      <c r="C76" s="38"/>
      <c r="D76" s="38"/>
      <c r="E76" s="47"/>
      <c r="F76" s="22"/>
      <c r="G76" s="22"/>
      <c r="H76" s="80"/>
      <c r="I76" s="80"/>
      <c r="J76" s="80"/>
    </row>
    <row r="77" spans="2:10" ht="30.75" customHeight="1">
      <c r="B77" s="46"/>
      <c r="C77" s="38"/>
      <c r="D77" s="38"/>
      <c r="E77" s="47"/>
      <c r="F77" s="22"/>
      <c r="G77" s="22"/>
      <c r="H77" s="80"/>
      <c r="I77" s="80"/>
      <c r="J77" s="80"/>
    </row>
    <row r="78" spans="2:10" ht="14.25">
      <c r="B78" s="46"/>
      <c r="C78" s="46"/>
      <c r="D78" s="46"/>
      <c r="E78" s="47"/>
      <c r="F78" s="22"/>
      <c r="G78" s="22"/>
      <c r="H78" s="80"/>
      <c r="I78" s="80"/>
      <c r="J78" s="80"/>
    </row>
    <row r="79" spans="2:10" ht="31.5">
      <c r="B79" s="24" t="s">
        <v>33</v>
      </c>
      <c r="C79" s="25" t="s">
        <v>32</v>
      </c>
      <c r="D79" s="26" t="s">
        <v>31</v>
      </c>
      <c r="E79" s="22"/>
      <c r="F79" s="22"/>
      <c r="G79" s="22"/>
      <c r="H79" s="80"/>
      <c r="I79" s="80"/>
      <c r="J79" s="80"/>
    </row>
    <row r="80" spans="2:10" ht="31.5">
      <c r="B80" s="24" t="s">
        <v>90</v>
      </c>
      <c r="C80" s="25" t="s">
        <v>38</v>
      </c>
      <c r="D80" s="28">
        <v>0.04</v>
      </c>
      <c r="E80" s="22"/>
      <c r="F80" s="22"/>
      <c r="G80" s="22"/>
      <c r="H80" s="80"/>
      <c r="I80" s="80"/>
      <c r="J80" s="80"/>
    </row>
    <row r="81" spans="2:10" ht="16.5" thickBot="1">
      <c r="B81" s="39"/>
      <c r="C81" s="49"/>
      <c r="D81" s="50"/>
      <c r="E81" s="22"/>
      <c r="F81" s="22"/>
      <c r="G81" s="22"/>
      <c r="H81" s="80"/>
      <c r="I81" s="80"/>
      <c r="J81" s="80"/>
    </row>
    <row r="82" spans="2:10" ht="43.5" thickBot="1">
      <c r="B82" s="34"/>
      <c r="C82" s="43" t="s">
        <v>46</v>
      </c>
      <c r="D82" s="43" t="s">
        <v>45</v>
      </c>
      <c r="E82" s="43" t="s">
        <v>44</v>
      </c>
      <c r="F82" s="22"/>
      <c r="G82" s="22"/>
      <c r="H82" s="80"/>
      <c r="I82" s="80"/>
      <c r="J82" s="80"/>
    </row>
    <row r="83" spans="2:10" ht="14.25" thickBot="1">
      <c r="B83" s="92" t="s">
        <v>61</v>
      </c>
      <c r="C83" s="93"/>
      <c r="D83" s="93"/>
      <c r="E83" s="42"/>
      <c r="F83" s="51"/>
      <c r="G83" s="22"/>
      <c r="H83" s="80"/>
      <c r="I83" s="80"/>
      <c r="J83" s="80"/>
    </row>
    <row r="84" spans="2:10" ht="15" thickBot="1">
      <c r="B84" s="44" t="s">
        <v>37</v>
      </c>
      <c r="C84" s="45">
        <v>1</v>
      </c>
      <c r="D84" s="45">
        <v>120</v>
      </c>
      <c r="E84" s="106"/>
      <c r="F84" s="22"/>
      <c r="G84" s="22"/>
      <c r="H84" s="110">
        <v>1.2E-2</v>
      </c>
      <c r="I84" s="109" t="e">
        <f>Nabidka_MIN!E84/E84*100</f>
        <v>#DIV/0!</v>
      </c>
      <c r="J84" s="109" t="e">
        <f t="shared" ref="J84:J86" si="7">I84*H84</f>
        <v>#DIV/0!</v>
      </c>
    </row>
    <row r="85" spans="2:10" ht="15" thickBot="1">
      <c r="B85" s="44" t="s">
        <v>36</v>
      </c>
      <c r="C85" s="45">
        <v>1</v>
      </c>
      <c r="D85" s="45">
        <v>240</v>
      </c>
      <c r="E85" s="106"/>
      <c r="F85" s="22"/>
      <c r="G85" s="22"/>
      <c r="H85" s="110">
        <v>8.0000000000000002E-3</v>
      </c>
      <c r="I85" s="109" t="e">
        <f>Nabidka_MIN!E85/E85*100</f>
        <v>#DIV/0!</v>
      </c>
      <c r="J85" s="109" t="e">
        <f t="shared" si="7"/>
        <v>#DIV/0!</v>
      </c>
    </row>
    <row r="86" spans="2:10" ht="15" thickBot="1">
      <c r="B86" s="44" t="s">
        <v>35</v>
      </c>
      <c r="C86" s="45">
        <v>1</v>
      </c>
      <c r="D86" s="45">
        <v>504</v>
      </c>
      <c r="E86" s="106"/>
      <c r="F86" s="22"/>
      <c r="G86" s="22"/>
      <c r="H86" s="110">
        <v>4.0000000000000001E-3</v>
      </c>
      <c r="I86" s="109" t="e">
        <f>Nabidka_MIN!E86/E86*100</f>
        <v>#DIV/0!</v>
      </c>
      <c r="J86" s="109" t="e">
        <f t="shared" si="7"/>
        <v>#DIV/0!</v>
      </c>
    </row>
    <row r="87" spans="2:10" ht="13.5" thickBot="1">
      <c r="B87" s="22"/>
      <c r="C87" s="22"/>
      <c r="D87" s="22"/>
      <c r="E87" s="22"/>
      <c r="F87" s="22"/>
      <c r="G87" s="22"/>
      <c r="H87" s="80"/>
      <c r="I87" s="80"/>
      <c r="J87" s="80"/>
    </row>
    <row r="88" spans="2:10" ht="36" customHeight="1" thickBot="1">
      <c r="B88" s="92" t="s">
        <v>60</v>
      </c>
      <c r="C88" s="93"/>
      <c r="D88" s="93"/>
      <c r="E88" s="42"/>
      <c r="F88" s="22"/>
      <c r="G88" s="22"/>
      <c r="H88" s="80"/>
      <c r="I88" s="80"/>
      <c r="J88" s="80"/>
    </row>
    <row r="89" spans="2:10" ht="15" thickBot="1">
      <c r="B89" s="44" t="s">
        <v>37</v>
      </c>
      <c r="C89" s="45">
        <v>1</v>
      </c>
      <c r="D89" s="45">
        <v>120</v>
      </c>
      <c r="E89" s="106"/>
      <c r="F89" s="22"/>
      <c r="G89" s="22"/>
      <c r="H89" s="110">
        <v>8.0000000000000002E-3</v>
      </c>
      <c r="I89" s="109" t="e">
        <f>Nabidka_MIN!E89/E89*100</f>
        <v>#DIV/0!</v>
      </c>
      <c r="J89" s="109" t="e">
        <f t="shared" ref="J89:J91" si="8">I89*H89</f>
        <v>#DIV/0!</v>
      </c>
    </row>
    <row r="90" spans="2:10" ht="15" thickBot="1">
      <c r="B90" s="44" t="s">
        <v>36</v>
      </c>
      <c r="C90" s="45">
        <v>1</v>
      </c>
      <c r="D90" s="45">
        <v>240</v>
      </c>
      <c r="E90" s="106"/>
      <c r="F90" s="22"/>
      <c r="G90" s="22"/>
      <c r="H90" s="110">
        <v>5.0000000000000001E-3</v>
      </c>
      <c r="I90" s="109" t="e">
        <f>Nabidka_MIN!E90/E90*100</f>
        <v>#DIV/0!</v>
      </c>
      <c r="J90" s="109" t="e">
        <f t="shared" si="8"/>
        <v>#DIV/0!</v>
      </c>
    </row>
    <row r="91" spans="2:10" ht="15" thickBot="1">
      <c r="B91" s="44" t="s">
        <v>35</v>
      </c>
      <c r="C91" s="45">
        <v>1</v>
      </c>
      <c r="D91" s="45">
        <v>504</v>
      </c>
      <c r="E91" s="106"/>
      <c r="F91" s="22"/>
      <c r="G91" s="22"/>
      <c r="H91" s="110">
        <v>3.0000000000000001E-3</v>
      </c>
      <c r="I91" s="109" t="e">
        <f>Nabidka_MIN!E91/E91*100</f>
        <v>#DIV/0!</v>
      </c>
      <c r="J91" s="109" t="e">
        <f t="shared" si="8"/>
        <v>#DIV/0!</v>
      </c>
    </row>
    <row r="92" spans="2:10" ht="14.25">
      <c r="B92" s="46"/>
      <c r="C92" s="46"/>
      <c r="D92" s="46"/>
      <c r="E92" s="61"/>
      <c r="F92" s="22"/>
      <c r="G92" s="22"/>
      <c r="H92" s="80"/>
      <c r="I92" s="80"/>
      <c r="J92" s="80"/>
    </row>
    <row r="93" spans="2:10" ht="14.25">
      <c r="B93" s="38" t="s">
        <v>10</v>
      </c>
      <c r="C93" s="38"/>
      <c r="D93" s="38"/>
      <c r="E93" s="22"/>
      <c r="F93" s="22"/>
      <c r="G93" s="22"/>
      <c r="H93" s="80"/>
      <c r="I93" s="80"/>
      <c r="J93" s="80"/>
    </row>
    <row r="94" spans="2:10" ht="34.5" customHeight="1">
      <c r="B94" s="38" t="s">
        <v>34</v>
      </c>
      <c r="C94" s="22"/>
      <c r="D94" s="22"/>
      <c r="E94" s="22"/>
      <c r="F94" s="22"/>
      <c r="G94" s="22"/>
      <c r="H94" s="80"/>
      <c r="I94" s="80"/>
      <c r="J94" s="80"/>
    </row>
    <row r="95" spans="2:10">
      <c r="B95" s="22"/>
      <c r="C95" s="22"/>
      <c r="D95" s="22"/>
      <c r="E95" s="22"/>
      <c r="F95" s="22"/>
      <c r="G95" s="22"/>
      <c r="H95" s="80"/>
      <c r="I95" s="80"/>
      <c r="J95" s="80"/>
    </row>
    <row r="96" spans="2:10">
      <c r="B96" s="22"/>
      <c r="C96" s="22"/>
      <c r="D96" s="22"/>
      <c r="E96" s="22"/>
      <c r="F96" s="22"/>
      <c r="G96" s="22"/>
      <c r="H96" s="80"/>
      <c r="I96" s="80"/>
      <c r="J96" s="80"/>
    </row>
    <row r="97" spans="2:10" ht="31.5">
      <c r="B97" s="24" t="s">
        <v>33</v>
      </c>
      <c r="C97" s="25" t="s">
        <v>32</v>
      </c>
      <c r="D97" s="26" t="s">
        <v>31</v>
      </c>
      <c r="E97" s="22"/>
      <c r="F97" s="22"/>
      <c r="G97" s="22"/>
      <c r="H97" s="80"/>
      <c r="I97" s="80"/>
      <c r="J97" s="80"/>
    </row>
    <row r="98" spans="2:10" ht="31.5">
      <c r="B98" s="24" t="s">
        <v>62</v>
      </c>
      <c r="C98" s="25" t="s">
        <v>50</v>
      </c>
      <c r="D98" s="28">
        <v>0.24</v>
      </c>
      <c r="E98" s="22"/>
      <c r="F98" s="22"/>
      <c r="G98" s="22"/>
      <c r="H98" s="80"/>
      <c r="I98" s="80"/>
      <c r="J98" s="80"/>
    </row>
    <row r="99" spans="2:10" ht="13.5" thickBot="1">
      <c r="B99" s="22"/>
      <c r="C99" s="22"/>
      <c r="D99" s="22"/>
      <c r="E99" s="22"/>
      <c r="F99" s="22"/>
      <c r="G99" s="22"/>
      <c r="H99" s="80"/>
      <c r="I99" s="80"/>
      <c r="J99" s="80"/>
    </row>
    <row r="100" spans="2:10" ht="14.25" thickBot="1">
      <c r="B100" s="92" t="s">
        <v>91</v>
      </c>
      <c r="C100" s="98"/>
      <c r="D100" s="98"/>
      <c r="E100" s="99"/>
      <c r="F100" s="22"/>
      <c r="G100" s="22"/>
      <c r="H100" s="80"/>
      <c r="I100" s="80"/>
      <c r="J100" s="80"/>
    </row>
    <row r="101" spans="2:10" ht="29.25" thickBot="1">
      <c r="B101" s="34"/>
      <c r="C101" s="43" t="s">
        <v>92</v>
      </c>
      <c r="D101" s="43" t="s">
        <v>93</v>
      </c>
      <c r="E101" s="43" t="s">
        <v>49</v>
      </c>
      <c r="F101" s="22"/>
      <c r="G101" s="22"/>
      <c r="H101" s="80"/>
      <c r="I101" s="80"/>
      <c r="J101" s="80"/>
    </row>
    <row r="102" spans="2:10" ht="15" thickBot="1">
      <c r="B102" s="44" t="s">
        <v>48</v>
      </c>
      <c r="C102" s="44">
        <v>0</v>
      </c>
      <c r="D102" s="44">
        <v>5</v>
      </c>
      <c r="E102" s="85"/>
      <c r="F102" s="22"/>
      <c r="G102" s="22"/>
      <c r="H102" s="110">
        <v>0.08</v>
      </c>
      <c r="I102" s="109" t="e">
        <f>E102/Nabidka_MIN!E102*100</f>
        <v>#DIV/0!</v>
      </c>
      <c r="J102" s="109" t="e">
        <f t="shared" ref="J102:J103" si="9">I102*H102</f>
        <v>#DIV/0!</v>
      </c>
    </row>
    <row r="103" spans="2:10" ht="29.25" thickBot="1">
      <c r="B103" s="71" t="s">
        <v>94</v>
      </c>
      <c r="C103" s="71">
        <v>0</v>
      </c>
      <c r="D103" s="71">
        <v>2</v>
      </c>
      <c r="E103" s="85"/>
      <c r="F103" s="22"/>
      <c r="G103" s="22"/>
      <c r="H103" s="110">
        <v>0.16</v>
      </c>
      <c r="I103" s="109" t="e">
        <f>E103/Nabidka_MIN!E103*100</f>
        <v>#DIV/0!</v>
      </c>
      <c r="J103" s="109" t="e">
        <f t="shared" si="9"/>
        <v>#DIV/0!</v>
      </c>
    </row>
    <row r="104" spans="2:10" ht="14.25">
      <c r="B104" s="46"/>
      <c r="C104" s="38"/>
      <c r="D104" s="38"/>
      <c r="E104" s="47"/>
      <c r="F104" s="22"/>
      <c r="G104" s="22"/>
      <c r="H104" s="80"/>
      <c r="I104" s="80"/>
      <c r="J104" s="80"/>
    </row>
    <row r="105" spans="2:10" ht="31.5">
      <c r="B105" s="24" t="s">
        <v>33</v>
      </c>
      <c r="C105" s="25" t="s">
        <v>32</v>
      </c>
      <c r="D105" s="26" t="s">
        <v>31</v>
      </c>
      <c r="E105" s="22"/>
      <c r="F105" s="22"/>
      <c r="G105" s="22"/>
      <c r="H105" s="80"/>
      <c r="I105" s="80"/>
      <c r="J105" s="80"/>
    </row>
    <row r="106" spans="2:10" ht="47.25">
      <c r="B106" s="24" t="s">
        <v>62</v>
      </c>
      <c r="C106" s="25" t="s">
        <v>95</v>
      </c>
      <c r="D106" s="28">
        <v>0.12</v>
      </c>
      <c r="E106" s="22"/>
      <c r="F106" s="22"/>
      <c r="G106" s="22"/>
      <c r="H106" s="80"/>
      <c r="I106" s="80"/>
      <c r="J106" s="80"/>
    </row>
    <row r="107" spans="2:10" ht="13.5" thickBot="1">
      <c r="B107" s="22"/>
      <c r="C107" s="22"/>
      <c r="D107" s="22"/>
      <c r="E107" s="22"/>
      <c r="F107" s="22"/>
      <c r="G107" s="22"/>
      <c r="H107" s="80"/>
      <c r="I107" s="80"/>
      <c r="J107" s="80"/>
    </row>
    <row r="108" spans="2:10" ht="34.5" customHeight="1" thickBot="1">
      <c r="B108" s="92" t="s">
        <v>96</v>
      </c>
      <c r="C108" s="97"/>
      <c r="D108" s="97"/>
      <c r="E108" s="42"/>
      <c r="F108" s="22"/>
      <c r="G108" s="22"/>
      <c r="H108" s="80"/>
      <c r="I108" s="80"/>
      <c r="J108" s="80"/>
    </row>
    <row r="109" spans="2:10" ht="29.25" thickBot="1">
      <c r="B109" s="34"/>
      <c r="C109" s="43" t="s">
        <v>92</v>
      </c>
      <c r="D109" s="43" t="s">
        <v>93</v>
      </c>
      <c r="E109" s="43" t="s">
        <v>49</v>
      </c>
      <c r="F109" s="22"/>
      <c r="G109" s="22"/>
      <c r="H109" s="80"/>
      <c r="I109" s="80"/>
      <c r="J109" s="80"/>
    </row>
    <row r="110" spans="2:10" ht="14.25" thickBot="1">
      <c r="B110" s="92" t="s">
        <v>97</v>
      </c>
      <c r="C110" s="97"/>
      <c r="D110" s="97"/>
      <c r="E110" s="42"/>
      <c r="F110" s="22"/>
      <c r="G110" s="22"/>
      <c r="H110" s="80"/>
      <c r="I110" s="80"/>
      <c r="J110" s="80"/>
    </row>
    <row r="111" spans="2:10" ht="31.5" customHeight="1" thickBot="1">
      <c r="B111" s="44" t="s">
        <v>98</v>
      </c>
      <c r="C111" s="45">
        <v>0</v>
      </c>
      <c r="D111" s="45">
        <v>8</v>
      </c>
      <c r="E111" s="101"/>
      <c r="F111" s="22"/>
      <c r="G111" s="22"/>
      <c r="H111" s="80"/>
      <c r="I111" s="80"/>
      <c r="J111" s="80"/>
    </row>
    <row r="112" spans="2:10" ht="15" thickBot="1">
      <c r="B112" s="44" t="s">
        <v>99</v>
      </c>
      <c r="C112" s="45">
        <v>0</v>
      </c>
      <c r="D112" s="45">
        <v>14</v>
      </c>
      <c r="E112" s="101"/>
      <c r="F112" s="22"/>
      <c r="G112" s="22"/>
      <c r="H112" s="80"/>
      <c r="I112" s="80"/>
      <c r="J112" s="80"/>
    </row>
    <row r="113" spans="2:10" ht="15" thickBot="1">
      <c r="B113" s="44" t="s">
        <v>100</v>
      </c>
      <c r="C113" s="45">
        <v>0</v>
      </c>
      <c r="D113" s="45">
        <v>20</v>
      </c>
      <c r="E113" s="101"/>
      <c r="F113" s="22"/>
      <c r="G113" s="22"/>
      <c r="H113" s="80"/>
      <c r="I113" s="80"/>
      <c r="J113" s="80"/>
    </row>
    <row r="114" spans="2:10" ht="14.25" thickBot="1">
      <c r="B114" s="92" t="s">
        <v>101</v>
      </c>
      <c r="C114" s="97"/>
      <c r="D114" s="97"/>
      <c r="E114" s="42"/>
      <c r="F114" s="22"/>
      <c r="G114" s="22"/>
      <c r="H114" s="80"/>
      <c r="I114" s="80"/>
      <c r="J114" s="80"/>
    </row>
    <row r="115" spans="2:10" ht="15" thickBot="1">
      <c r="B115" s="44" t="s">
        <v>98</v>
      </c>
      <c r="C115" s="45">
        <v>0</v>
      </c>
      <c r="D115" s="45">
        <v>8</v>
      </c>
      <c r="E115" s="101"/>
      <c r="F115" s="22"/>
      <c r="G115" s="22"/>
      <c r="H115" s="80"/>
      <c r="I115" s="80"/>
      <c r="J115" s="80"/>
    </row>
    <row r="116" spans="2:10" ht="32.25" customHeight="1" thickBot="1">
      <c r="B116" s="44" t="s">
        <v>102</v>
      </c>
      <c r="C116" s="45">
        <v>0</v>
      </c>
      <c r="D116" s="45">
        <v>22</v>
      </c>
      <c r="E116" s="101"/>
      <c r="F116" s="22"/>
      <c r="G116" s="22"/>
      <c r="H116" s="80"/>
      <c r="I116" s="80"/>
      <c r="J116" s="80"/>
    </row>
    <row r="117" spans="2:10" ht="15" thickBot="1">
      <c r="B117" s="44" t="s">
        <v>103</v>
      </c>
      <c r="C117" s="45">
        <v>0</v>
      </c>
      <c r="D117" s="45">
        <v>34</v>
      </c>
      <c r="E117" s="101"/>
      <c r="F117" s="22"/>
      <c r="G117" s="22"/>
      <c r="H117" s="80"/>
      <c r="I117" s="80"/>
      <c r="J117" s="80"/>
    </row>
    <row r="118" spans="2:10" ht="15" thickBot="1">
      <c r="B118" s="44" t="s">
        <v>99</v>
      </c>
      <c r="C118" s="45">
        <v>0</v>
      </c>
      <c r="D118" s="45">
        <v>14</v>
      </c>
      <c r="E118" s="101"/>
      <c r="F118" s="22"/>
      <c r="G118" s="22"/>
      <c r="H118" s="80"/>
      <c r="I118" s="80"/>
      <c r="J118" s="80"/>
    </row>
    <row r="119" spans="2:10" ht="15" thickBot="1">
      <c r="B119" s="44" t="s">
        <v>100</v>
      </c>
      <c r="C119" s="45">
        <v>0</v>
      </c>
      <c r="D119" s="45">
        <v>20</v>
      </c>
      <c r="E119" s="101"/>
      <c r="F119" s="22"/>
      <c r="G119" s="22"/>
      <c r="H119" s="80"/>
      <c r="I119" s="80"/>
      <c r="J119" s="80"/>
    </row>
    <row r="120" spans="2:10" ht="15" thickBot="1">
      <c r="B120" s="72" t="s">
        <v>104</v>
      </c>
      <c r="C120" s="72">
        <v>0</v>
      </c>
      <c r="D120" s="72">
        <v>82</v>
      </c>
      <c r="E120" s="101">
        <f>SUM(E111:E119)</f>
        <v>0</v>
      </c>
      <c r="F120" s="22"/>
      <c r="G120" s="22"/>
      <c r="H120" s="110">
        <v>0.12</v>
      </c>
      <c r="I120" s="109" t="e">
        <f>E120/Nabidka_MIN!E120*100</f>
        <v>#DIV/0!</v>
      </c>
      <c r="J120" s="109" t="e">
        <f t="shared" ref="J120" si="10">I120*H120</f>
        <v>#DIV/0!</v>
      </c>
    </row>
    <row r="121" spans="2:10" ht="14.25">
      <c r="B121" s="15"/>
      <c r="C121" s="13"/>
      <c r="D121" s="13"/>
      <c r="E121" s="14"/>
    </row>
  </sheetData>
  <mergeCells count="14">
    <mergeCell ref="B49:D49"/>
    <mergeCell ref="B60:D60"/>
    <mergeCell ref="B110:D110"/>
    <mergeCell ref="B114:D114"/>
    <mergeCell ref="B66:D66"/>
    <mergeCell ref="B83:D83"/>
    <mergeCell ref="B88:D88"/>
    <mergeCell ref="B108:D108"/>
    <mergeCell ref="B100:E100"/>
    <mergeCell ref="B2:G2"/>
    <mergeCell ref="B8:G8"/>
    <mergeCell ref="B32:F32"/>
    <mergeCell ref="B36:F36"/>
    <mergeCell ref="B43:D43"/>
  </mergeCells>
  <pageMargins left="0.39370078740157483" right="0.39370078740157483" top="0.14520833333333333" bottom="0.44" header="0.19" footer="0.28000000000000003"/>
  <pageSetup paperSize="8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  <pageSetUpPr fitToPage="1"/>
  </sheetPr>
  <dimension ref="A1:J121"/>
  <sheetViews>
    <sheetView topLeftCell="A41" zoomScaleNormal="100" workbookViewId="0">
      <selection activeCell="E120" sqref="E120"/>
    </sheetView>
  </sheetViews>
  <sheetFormatPr defaultRowHeight="12.75"/>
  <cols>
    <col min="1" max="1" width="9.140625" style="22"/>
    <col min="2" max="2" width="58.7109375" style="22" customWidth="1"/>
    <col min="3" max="3" width="14.7109375" style="22" customWidth="1"/>
    <col min="4" max="6" width="14.42578125" style="22" customWidth="1"/>
    <col min="7" max="7" width="12.7109375" style="22" customWidth="1"/>
    <col min="8" max="8" width="11.140625" style="22" customWidth="1"/>
    <col min="9" max="9" width="12.28515625" style="22" customWidth="1"/>
    <col min="10" max="10" width="12.140625" style="22" customWidth="1"/>
    <col min="11" max="16384" width="9.140625" style="22"/>
  </cols>
  <sheetData>
    <row r="1" spans="1:10" ht="30.75" customHeight="1">
      <c r="B1" s="84" t="s">
        <v>105</v>
      </c>
      <c r="C1" s="2" t="s">
        <v>63</v>
      </c>
      <c r="D1" s="70">
        <v>2</v>
      </c>
      <c r="E1" s="22" t="s">
        <v>71</v>
      </c>
      <c r="F1" s="21" t="s">
        <v>65</v>
      </c>
      <c r="G1" s="21"/>
      <c r="H1" s="107"/>
    </row>
    <row r="2" spans="1:10" ht="60" customHeight="1">
      <c r="B2" s="91" t="s">
        <v>72</v>
      </c>
      <c r="C2" s="89"/>
      <c r="D2" s="89"/>
      <c r="E2" s="89"/>
      <c r="F2" s="89"/>
      <c r="G2" s="89"/>
      <c r="I2" s="86" t="s">
        <v>108</v>
      </c>
      <c r="J2" s="86" t="s">
        <v>110</v>
      </c>
    </row>
    <row r="3" spans="1:10" ht="16.5" customHeight="1">
      <c r="B3" s="69" t="s">
        <v>73</v>
      </c>
      <c r="C3" s="69"/>
      <c r="D3" s="69"/>
      <c r="E3" s="70"/>
      <c r="F3" s="70"/>
      <c r="G3" s="70"/>
      <c r="I3" s="86" t="s">
        <v>104</v>
      </c>
      <c r="J3" s="86" t="s">
        <v>104</v>
      </c>
    </row>
    <row r="5" spans="1:10" ht="31.5">
      <c r="B5" s="24" t="s">
        <v>33</v>
      </c>
      <c r="C5" s="25" t="s">
        <v>32</v>
      </c>
      <c r="D5" s="26" t="s">
        <v>31</v>
      </c>
      <c r="H5" s="27"/>
      <c r="I5" s="115" t="e">
        <f>SUM(I10:I120)</f>
        <v>#DIV/0!</v>
      </c>
      <c r="J5" s="115" t="e">
        <f>SUM(J10:J120)</f>
        <v>#DIV/0!</v>
      </c>
    </row>
    <row r="6" spans="1:10" ht="21" customHeight="1">
      <c r="B6" s="24" t="s">
        <v>30</v>
      </c>
      <c r="C6" s="25" t="s">
        <v>47</v>
      </c>
      <c r="D6" s="28">
        <v>0.4</v>
      </c>
      <c r="F6" s="29"/>
      <c r="H6" s="27"/>
    </row>
    <row r="7" spans="1:10" s="32" customFormat="1" ht="15" customHeight="1" thickBot="1">
      <c r="B7" s="30"/>
      <c r="C7" s="31"/>
      <c r="D7" s="31"/>
      <c r="E7" s="31"/>
      <c r="F7" s="31"/>
    </row>
    <row r="8" spans="1:10" ht="23.25" customHeight="1" thickBot="1">
      <c r="B8" s="92" t="s">
        <v>0</v>
      </c>
      <c r="C8" s="93"/>
      <c r="D8" s="93"/>
      <c r="E8" s="93"/>
      <c r="F8" s="93"/>
      <c r="G8" s="94"/>
    </row>
    <row r="9" spans="1:10" ht="99.75" customHeight="1" thickBot="1">
      <c r="A9" s="52" t="s">
        <v>69</v>
      </c>
      <c r="B9" s="33" t="s">
        <v>74</v>
      </c>
      <c r="C9" s="53" t="s">
        <v>75</v>
      </c>
      <c r="D9" s="53" t="s">
        <v>76</v>
      </c>
      <c r="E9" s="53" t="s">
        <v>77</v>
      </c>
      <c r="F9" s="53" t="s">
        <v>78</v>
      </c>
      <c r="G9" s="74" t="s">
        <v>79</v>
      </c>
      <c r="H9" s="74" t="s">
        <v>80</v>
      </c>
      <c r="I9" s="86" t="s">
        <v>111</v>
      </c>
      <c r="J9" s="86" t="s">
        <v>109</v>
      </c>
    </row>
    <row r="10" spans="1:10" ht="18.75" customHeight="1">
      <c r="A10" s="68">
        <v>1</v>
      </c>
      <c r="B10" s="63" t="s">
        <v>29</v>
      </c>
      <c r="C10" s="64">
        <v>1</v>
      </c>
      <c r="D10" s="65">
        <v>0.9</v>
      </c>
      <c r="E10" s="64">
        <v>48</v>
      </c>
      <c r="F10" s="66" t="s">
        <v>81</v>
      </c>
      <c r="G10" s="75"/>
      <c r="H10" s="108">
        <v>5.1948051948051957E-3</v>
      </c>
      <c r="I10" s="109" t="e">
        <f>Nabidka_MIN!G10/G10*100</f>
        <v>#DIV/0!</v>
      </c>
      <c r="J10" s="109" t="e">
        <f>I10*H10</f>
        <v>#DIV/0!</v>
      </c>
    </row>
    <row r="11" spans="1:10" ht="15.75" customHeight="1">
      <c r="A11" s="67">
        <v>1</v>
      </c>
      <c r="B11" s="63" t="s">
        <v>28</v>
      </c>
      <c r="C11" s="64">
        <v>1</v>
      </c>
      <c r="D11" s="65">
        <v>0.9</v>
      </c>
      <c r="E11" s="64">
        <v>48</v>
      </c>
      <c r="F11" s="66" t="s">
        <v>81</v>
      </c>
      <c r="G11" s="75"/>
      <c r="H11" s="108">
        <v>2.0779220779220783E-2</v>
      </c>
      <c r="I11" s="109" t="e">
        <f>Nabidka_MIN!G11/G11*100</f>
        <v>#DIV/0!</v>
      </c>
      <c r="J11" s="109" t="e">
        <f t="shared" ref="J11:J30" si="0">I11*H11</f>
        <v>#DIV/0!</v>
      </c>
    </row>
    <row r="12" spans="1:10" ht="14.25">
      <c r="A12" s="59">
        <v>1</v>
      </c>
      <c r="B12" s="54" t="s">
        <v>27</v>
      </c>
      <c r="C12" s="55">
        <v>1</v>
      </c>
      <c r="D12" s="56">
        <v>0.9</v>
      </c>
      <c r="E12" s="55">
        <v>48</v>
      </c>
      <c r="F12" s="60" t="s">
        <v>81</v>
      </c>
      <c r="G12" s="75"/>
      <c r="H12" s="108">
        <v>2.5974025974025972E-2</v>
      </c>
      <c r="I12" s="109" t="e">
        <f>Nabidka_MIN!G12/G12*100</f>
        <v>#DIV/0!</v>
      </c>
      <c r="J12" s="109" t="e">
        <f t="shared" si="0"/>
        <v>#DIV/0!</v>
      </c>
    </row>
    <row r="13" spans="1:10" ht="14.25">
      <c r="A13" s="59">
        <v>2</v>
      </c>
      <c r="B13" s="57" t="s">
        <v>26</v>
      </c>
      <c r="C13" s="55">
        <v>1</v>
      </c>
      <c r="D13" s="56">
        <v>0.9</v>
      </c>
      <c r="E13" s="55">
        <v>48</v>
      </c>
      <c r="F13" s="60" t="s">
        <v>81</v>
      </c>
      <c r="G13" s="75"/>
      <c r="H13" s="108">
        <v>8.3116883116883117E-3</v>
      </c>
      <c r="I13" s="109" t="e">
        <f>Nabidka_MIN!G13/G13*100</f>
        <v>#DIV/0!</v>
      </c>
      <c r="J13" s="109" t="e">
        <f t="shared" si="0"/>
        <v>#DIV/0!</v>
      </c>
    </row>
    <row r="14" spans="1:10" ht="14.25">
      <c r="A14" s="59">
        <v>2</v>
      </c>
      <c r="B14" s="54" t="s">
        <v>25</v>
      </c>
      <c r="C14" s="55">
        <v>1</v>
      </c>
      <c r="D14" s="56">
        <v>0.9</v>
      </c>
      <c r="E14" s="55">
        <v>48</v>
      </c>
      <c r="F14" s="60" t="s">
        <v>81</v>
      </c>
      <c r="G14" s="75"/>
      <c r="H14" s="108">
        <v>3.1168831168831169E-3</v>
      </c>
      <c r="I14" s="109" t="e">
        <f>Nabidka_MIN!G14/G14*100</f>
        <v>#DIV/0!</v>
      </c>
      <c r="J14" s="109" t="e">
        <f t="shared" si="0"/>
        <v>#DIV/0!</v>
      </c>
    </row>
    <row r="15" spans="1:10" ht="25.5">
      <c r="A15" s="59">
        <v>2</v>
      </c>
      <c r="B15" s="57" t="s">
        <v>24</v>
      </c>
      <c r="C15" s="55">
        <v>1</v>
      </c>
      <c r="D15" s="56">
        <v>0.9</v>
      </c>
      <c r="E15" s="55">
        <v>48</v>
      </c>
      <c r="F15" s="60" t="s">
        <v>81</v>
      </c>
      <c r="G15" s="75"/>
      <c r="H15" s="108">
        <v>3.1168831168831169E-3</v>
      </c>
      <c r="I15" s="109" t="e">
        <f>Nabidka_MIN!G15/G15*100</f>
        <v>#DIV/0!</v>
      </c>
      <c r="J15" s="109" t="e">
        <f t="shared" si="0"/>
        <v>#DIV/0!</v>
      </c>
    </row>
    <row r="16" spans="1:10" ht="14.25">
      <c r="A16" s="59">
        <v>5</v>
      </c>
      <c r="B16" s="54" t="s">
        <v>23</v>
      </c>
      <c r="C16" s="55">
        <v>1</v>
      </c>
      <c r="D16" s="56">
        <v>0.9</v>
      </c>
      <c r="E16" s="55">
        <v>48</v>
      </c>
      <c r="F16" s="60" t="s">
        <v>81</v>
      </c>
      <c r="G16" s="75"/>
      <c r="H16" s="108">
        <v>5.1948051948051957E-3</v>
      </c>
      <c r="I16" s="109" t="e">
        <f>Nabidka_MIN!G16/G16*100</f>
        <v>#DIV/0!</v>
      </c>
      <c r="J16" s="109" t="e">
        <f t="shared" si="0"/>
        <v>#DIV/0!</v>
      </c>
    </row>
    <row r="17" spans="1:10" ht="14.25">
      <c r="A17" s="59">
        <v>5</v>
      </c>
      <c r="B17" s="54" t="s">
        <v>22</v>
      </c>
      <c r="C17" s="55">
        <v>1</v>
      </c>
      <c r="D17" s="56">
        <v>0.9</v>
      </c>
      <c r="E17" s="55">
        <v>48</v>
      </c>
      <c r="F17" s="60" t="s">
        <v>81</v>
      </c>
      <c r="G17" s="75"/>
      <c r="H17" s="108">
        <v>2.0779220779220783E-2</v>
      </c>
      <c r="I17" s="109" t="e">
        <f>Nabidka_MIN!G17/G17*100</f>
        <v>#DIV/0!</v>
      </c>
      <c r="J17" s="109" t="e">
        <f t="shared" si="0"/>
        <v>#DIV/0!</v>
      </c>
    </row>
    <row r="18" spans="1:10" ht="25.5">
      <c r="A18" s="59">
        <v>5</v>
      </c>
      <c r="B18" s="54" t="s">
        <v>21</v>
      </c>
      <c r="C18" s="55">
        <v>1</v>
      </c>
      <c r="D18" s="56">
        <v>0.9</v>
      </c>
      <c r="E18" s="55">
        <v>48</v>
      </c>
      <c r="F18" s="60" t="s">
        <v>81</v>
      </c>
      <c r="G18" s="75"/>
      <c r="H18" s="108">
        <v>1.5584415584415584E-2</v>
      </c>
      <c r="I18" s="109" t="e">
        <f>Nabidka_MIN!G18/G18*100</f>
        <v>#DIV/0!</v>
      </c>
      <c r="J18" s="109" t="e">
        <f t="shared" si="0"/>
        <v>#DIV/0!</v>
      </c>
    </row>
    <row r="19" spans="1:10" ht="14.25">
      <c r="A19" s="59">
        <v>5</v>
      </c>
      <c r="B19" s="54" t="s">
        <v>20</v>
      </c>
      <c r="C19" s="55">
        <v>1</v>
      </c>
      <c r="D19" s="56">
        <v>0.9</v>
      </c>
      <c r="E19" s="55">
        <v>48</v>
      </c>
      <c r="F19" s="60" t="s">
        <v>81</v>
      </c>
      <c r="G19" s="75"/>
      <c r="H19" s="108">
        <v>1.0389610389610391E-2</v>
      </c>
      <c r="I19" s="109" t="e">
        <f>Nabidka_MIN!G19/G19*100</f>
        <v>#DIV/0!</v>
      </c>
      <c r="J19" s="109" t="e">
        <f t="shared" si="0"/>
        <v>#DIV/0!</v>
      </c>
    </row>
    <row r="20" spans="1:10" ht="14.25">
      <c r="A20" s="59">
        <v>8</v>
      </c>
      <c r="B20" s="54" t="s">
        <v>19</v>
      </c>
      <c r="C20" s="55">
        <v>1</v>
      </c>
      <c r="D20" s="56">
        <v>0.9</v>
      </c>
      <c r="E20" s="55">
        <v>48</v>
      </c>
      <c r="F20" s="60" t="s">
        <v>81</v>
      </c>
      <c r="G20" s="75"/>
      <c r="H20" s="108">
        <v>1.0389610389610391E-2</v>
      </c>
      <c r="I20" s="109" t="e">
        <f>Nabidka_MIN!G20/G20*100</f>
        <v>#DIV/0!</v>
      </c>
      <c r="J20" s="109" t="e">
        <f t="shared" si="0"/>
        <v>#DIV/0!</v>
      </c>
    </row>
    <row r="21" spans="1:10" ht="14.25">
      <c r="A21" s="59">
        <v>8</v>
      </c>
      <c r="B21" s="54" t="s">
        <v>18</v>
      </c>
      <c r="C21" s="55">
        <v>1</v>
      </c>
      <c r="D21" s="56">
        <v>0.9</v>
      </c>
      <c r="E21" s="55">
        <v>48</v>
      </c>
      <c r="F21" s="60" t="s">
        <v>81</v>
      </c>
      <c r="G21" s="75"/>
      <c r="H21" s="108">
        <v>5.1948051948051957E-3</v>
      </c>
      <c r="I21" s="109" t="e">
        <f>Nabidka_MIN!G21/G21*100</f>
        <v>#DIV/0!</v>
      </c>
      <c r="J21" s="109" t="e">
        <f t="shared" si="0"/>
        <v>#DIV/0!</v>
      </c>
    </row>
    <row r="22" spans="1:10" ht="14.25">
      <c r="A22" s="59">
        <v>8</v>
      </c>
      <c r="B22" s="54" t="s">
        <v>17</v>
      </c>
      <c r="C22" s="55">
        <v>1</v>
      </c>
      <c r="D22" s="56">
        <v>0.9</v>
      </c>
      <c r="E22" s="55">
        <v>48</v>
      </c>
      <c r="F22" s="60" t="s">
        <v>81</v>
      </c>
      <c r="G22" s="75"/>
      <c r="H22" s="108">
        <v>1.0389610389610391E-2</v>
      </c>
      <c r="I22" s="109" t="e">
        <f>Nabidka_MIN!G22/G22*100</f>
        <v>#DIV/0!</v>
      </c>
      <c r="J22" s="109" t="e">
        <f t="shared" si="0"/>
        <v>#DIV/0!</v>
      </c>
    </row>
    <row r="23" spans="1:10" ht="14.25">
      <c r="A23" s="59">
        <v>8</v>
      </c>
      <c r="B23" s="54" t="s">
        <v>16</v>
      </c>
      <c r="C23" s="55">
        <v>1</v>
      </c>
      <c r="D23" s="56">
        <v>0.9</v>
      </c>
      <c r="E23" s="55">
        <v>48</v>
      </c>
      <c r="F23" s="60" t="s">
        <v>81</v>
      </c>
      <c r="G23" s="75"/>
      <c r="H23" s="108">
        <v>1.0389610389610391E-2</v>
      </c>
      <c r="I23" s="109" t="e">
        <f>Nabidka_MIN!G23/G23*100</f>
        <v>#DIV/0!</v>
      </c>
      <c r="J23" s="109" t="e">
        <f t="shared" si="0"/>
        <v>#DIV/0!</v>
      </c>
    </row>
    <row r="24" spans="1:10" ht="14.25">
      <c r="A24" s="59">
        <v>8</v>
      </c>
      <c r="B24" s="54" t="s">
        <v>15</v>
      </c>
      <c r="C24" s="55">
        <v>1</v>
      </c>
      <c r="D24" s="56">
        <v>0.9</v>
      </c>
      <c r="E24" s="55">
        <v>48</v>
      </c>
      <c r="F24" s="60" t="s">
        <v>81</v>
      </c>
      <c r="G24" s="75"/>
      <c r="H24" s="108">
        <v>5.1948051948051957E-3</v>
      </c>
      <c r="I24" s="109" t="e">
        <f>Nabidka_MIN!G24/G24*100</f>
        <v>#DIV/0!</v>
      </c>
      <c r="J24" s="109" t="e">
        <f t="shared" si="0"/>
        <v>#DIV/0!</v>
      </c>
    </row>
    <row r="25" spans="1:10" ht="14.25">
      <c r="A25" s="59">
        <v>11</v>
      </c>
      <c r="B25" s="54" t="s">
        <v>14</v>
      </c>
      <c r="C25" s="55">
        <v>1</v>
      </c>
      <c r="D25" s="58">
        <v>0.92</v>
      </c>
      <c r="E25" s="55">
        <v>24</v>
      </c>
      <c r="F25" s="62" t="s">
        <v>82</v>
      </c>
      <c r="G25" s="75"/>
      <c r="H25" s="108">
        <v>4.6753246753246755E-2</v>
      </c>
      <c r="I25" s="109" t="e">
        <f>Nabidka_MIN!G25/G25*100</f>
        <v>#DIV/0!</v>
      </c>
      <c r="J25" s="109" t="e">
        <f t="shared" si="0"/>
        <v>#DIV/0!</v>
      </c>
    </row>
    <row r="26" spans="1:10" ht="25.5">
      <c r="A26" s="59">
        <v>12</v>
      </c>
      <c r="B26" s="54" t="s">
        <v>83</v>
      </c>
      <c r="C26" s="55">
        <v>1</v>
      </c>
      <c r="D26" s="58">
        <v>0.92</v>
      </c>
      <c r="E26" s="55">
        <v>24</v>
      </c>
      <c r="F26" s="62" t="s">
        <v>82</v>
      </c>
      <c r="G26" s="75"/>
      <c r="H26" s="108">
        <v>1.7662337662337664E-2</v>
      </c>
      <c r="I26" s="109" t="e">
        <f>Nabidka_MIN!G26/G26*100</f>
        <v>#DIV/0!</v>
      </c>
      <c r="J26" s="109" t="e">
        <f t="shared" si="0"/>
        <v>#DIV/0!</v>
      </c>
    </row>
    <row r="27" spans="1:10" ht="25.5">
      <c r="A27" s="59">
        <v>13</v>
      </c>
      <c r="B27" s="54" t="s">
        <v>13</v>
      </c>
      <c r="C27" s="55">
        <v>1</v>
      </c>
      <c r="D27" s="58">
        <v>0.92</v>
      </c>
      <c r="E27" s="55">
        <v>24</v>
      </c>
      <c r="F27" s="62" t="s">
        <v>82</v>
      </c>
      <c r="G27" s="75"/>
      <c r="H27" s="108">
        <v>4.6753246753246755E-2</v>
      </c>
      <c r="I27" s="109" t="e">
        <f>Nabidka_MIN!G27/G27*100</f>
        <v>#DIV/0!</v>
      </c>
      <c r="J27" s="109" t="e">
        <f t="shared" si="0"/>
        <v>#DIV/0!</v>
      </c>
    </row>
    <row r="28" spans="1:10" ht="14.25">
      <c r="A28" s="59">
        <v>14</v>
      </c>
      <c r="B28" s="54" t="s">
        <v>12</v>
      </c>
      <c r="C28" s="55">
        <v>1</v>
      </c>
      <c r="D28" s="58">
        <v>0.92</v>
      </c>
      <c r="E28" s="55">
        <v>24</v>
      </c>
      <c r="F28" s="62" t="s">
        <v>82</v>
      </c>
      <c r="G28" s="75"/>
      <c r="H28" s="108">
        <v>7.2727272727272738E-2</v>
      </c>
      <c r="I28" s="109" t="e">
        <f>Nabidka_MIN!G28/G28*100</f>
        <v>#DIV/0!</v>
      </c>
      <c r="J28" s="109" t="e">
        <f t="shared" si="0"/>
        <v>#DIV/0!</v>
      </c>
    </row>
    <row r="29" spans="1:10" ht="14.25">
      <c r="A29" s="59">
        <v>14</v>
      </c>
      <c r="B29" s="57" t="s">
        <v>11</v>
      </c>
      <c r="C29" s="55">
        <v>1</v>
      </c>
      <c r="D29" s="58">
        <v>0.92</v>
      </c>
      <c r="E29" s="55">
        <v>24</v>
      </c>
      <c r="F29" s="62" t="s">
        <v>82</v>
      </c>
      <c r="G29" s="75"/>
      <c r="H29" s="108">
        <v>3.1168831168831169E-2</v>
      </c>
      <c r="I29" s="109" t="e">
        <f>Nabidka_MIN!G29/G29*100</f>
        <v>#DIV/0!</v>
      </c>
      <c r="J29" s="109" t="e">
        <f t="shared" si="0"/>
        <v>#DIV/0!</v>
      </c>
    </row>
    <row r="30" spans="1:10" ht="38.25">
      <c r="A30" s="59">
        <v>15</v>
      </c>
      <c r="B30" s="57" t="s">
        <v>84</v>
      </c>
      <c r="C30" s="55">
        <v>1</v>
      </c>
      <c r="D30" s="58">
        <v>0.92</v>
      </c>
      <c r="E30" s="55">
        <v>24</v>
      </c>
      <c r="F30" s="62" t="s">
        <v>82</v>
      </c>
      <c r="G30" s="75"/>
      <c r="H30" s="108">
        <v>2.4935064935064935E-2</v>
      </c>
      <c r="I30" s="109" t="e">
        <f>Nabidka_MIN!G30/G30*100</f>
        <v>#DIV/0!</v>
      </c>
      <c r="J30" s="109" t="e">
        <f t="shared" si="0"/>
        <v>#DIV/0!</v>
      </c>
    </row>
    <row r="31" spans="1:10" ht="15" thickBot="1">
      <c r="A31" s="32"/>
      <c r="B31" s="35"/>
      <c r="C31" s="36"/>
      <c r="D31" s="36"/>
      <c r="E31" s="36"/>
      <c r="F31" s="36"/>
      <c r="G31" s="76"/>
      <c r="H31" s="80"/>
      <c r="I31" s="80"/>
      <c r="J31" s="80"/>
    </row>
    <row r="32" spans="1:10" ht="22.5" customHeight="1" thickBot="1">
      <c r="A32" s="32"/>
      <c r="B32" s="95" t="s">
        <v>85</v>
      </c>
      <c r="C32" s="96"/>
      <c r="D32" s="96"/>
      <c r="E32" s="96"/>
      <c r="F32" s="96"/>
      <c r="G32" s="102">
        <f>SUM(G10:G30)</f>
        <v>0</v>
      </c>
      <c r="H32" s="80"/>
      <c r="I32" s="80"/>
      <c r="J32" s="80"/>
    </row>
    <row r="33" spans="2:10">
      <c r="G33" s="78"/>
      <c r="H33" s="80"/>
      <c r="I33" s="80"/>
      <c r="J33" s="80"/>
    </row>
    <row r="34" spans="2:10">
      <c r="G34" s="78"/>
      <c r="H34" s="80"/>
      <c r="I34" s="80"/>
      <c r="J34" s="80"/>
    </row>
    <row r="35" spans="2:10" ht="13.5" thickBot="1">
      <c r="D35" s="37"/>
      <c r="H35" s="80"/>
      <c r="I35" s="80"/>
      <c r="J35" s="80"/>
    </row>
    <row r="36" spans="2:10" ht="97.5" customHeight="1" thickBot="1">
      <c r="B36" s="95" t="s">
        <v>86</v>
      </c>
      <c r="C36" s="96"/>
      <c r="D36" s="96"/>
      <c r="E36" s="96"/>
      <c r="F36" s="96"/>
      <c r="G36" s="103">
        <f>G32*16</f>
        <v>0</v>
      </c>
      <c r="H36" s="80"/>
      <c r="I36" s="80"/>
      <c r="J36" s="80"/>
    </row>
    <row r="37" spans="2:10">
      <c r="H37" s="80"/>
      <c r="I37" s="80"/>
      <c r="J37" s="80"/>
    </row>
    <row r="38" spans="2:10" ht="14.25">
      <c r="B38" s="38"/>
      <c r="H38" s="80"/>
      <c r="I38" s="80"/>
      <c r="J38" s="80"/>
    </row>
    <row r="39" spans="2:10" ht="15">
      <c r="B39" s="23"/>
      <c r="C39" s="23"/>
      <c r="D39" s="23"/>
      <c r="E39" s="23"/>
      <c r="H39" s="80"/>
      <c r="I39" s="80"/>
      <c r="J39" s="80"/>
    </row>
    <row r="40" spans="2:10" ht="31.5">
      <c r="B40" s="24" t="s">
        <v>33</v>
      </c>
      <c r="C40" s="25" t="s">
        <v>32</v>
      </c>
      <c r="D40" s="26" t="s">
        <v>31</v>
      </c>
      <c r="H40" s="80"/>
      <c r="I40" s="80"/>
      <c r="J40" s="80"/>
    </row>
    <row r="41" spans="2:10" ht="15.75">
      <c r="B41" s="24" t="s">
        <v>39</v>
      </c>
      <c r="C41" s="25" t="s">
        <v>47</v>
      </c>
      <c r="D41" s="28">
        <v>0.16</v>
      </c>
      <c r="H41" s="80"/>
      <c r="I41" s="80"/>
      <c r="J41" s="80"/>
    </row>
    <row r="42" spans="2:10" ht="16.5" thickBot="1">
      <c r="B42" s="39"/>
      <c r="C42" s="40"/>
      <c r="D42" s="41"/>
      <c r="E42" s="41"/>
      <c r="H42" s="80"/>
      <c r="I42" s="80"/>
      <c r="J42" s="80"/>
    </row>
    <row r="43" spans="2:10" ht="14.25" thickBot="1">
      <c r="B43" s="92" t="s">
        <v>59</v>
      </c>
      <c r="C43" s="93"/>
      <c r="D43" s="93"/>
      <c r="E43" s="42"/>
      <c r="H43" s="80"/>
      <c r="I43" s="80"/>
      <c r="J43" s="80"/>
    </row>
    <row r="44" spans="2:10" ht="43.5" thickBot="1">
      <c r="B44" s="34"/>
      <c r="C44" s="43" t="s">
        <v>46</v>
      </c>
      <c r="D44" s="43" t="s">
        <v>45</v>
      </c>
      <c r="E44" s="43" t="s">
        <v>44</v>
      </c>
      <c r="F44" s="51"/>
      <c r="H44" s="80"/>
      <c r="I44" s="80"/>
      <c r="J44" s="80"/>
    </row>
    <row r="45" spans="2:10" ht="29.25" thickBot="1">
      <c r="B45" s="44" t="s">
        <v>87</v>
      </c>
      <c r="C45" s="45">
        <v>1</v>
      </c>
      <c r="D45" s="45">
        <v>18000</v>
      </c>
      <c r="E45" s="104"/>
      <c r="H45" s="110">
        <v>8.0000000000000002E-3</v>
      </c>
      <c r="I45" s="109" t="e">
        <f>Nabidka_MIN!E45/E45*100</f>
        <v>#DIV/0!</v>
      </c>
      <c r="J45" s="109" t="e">
        <f t="shared" ref="J45:J47" si="1">I45*H45</f>
        <v>#DIV/0!</v>
      </c>
    </row>
    <row r="46" spans="2:10" ht="29.25" thickBot="1">
      <c r="B46" s="44" t="s">
        <v>88</v>
      </c>
      <c r="C46" s="45">
        <v>1</v>
      </c>
      <c r="D46" s="45">
        <v>16000</v>
      </c>
      <c r="E46" s="104"/>
      <c r="H46" s="110">
        <v>6.0000000000000001E-3</v>
      </c>
      <c r="I46" s="109" t="e">
        <f>Nabidka_MIN!E46/E46*100</f>
        <v>#DIV/0!</v>
      </c>
      <c r="J46" s="109" t="e">
        <f t="shared" si="1"/>
        <v>#DIV/0!</v>
      </c>
    </row>
    <row r="47" spans="2:10" ht="43.5" thickBot="1">
      <c r="B47" s="44" t="s">
        <v>89</v>
      </c>
      <c r="C47" s="45">
        <v>1</v>
      </c>
      <c r="D47" s="45">
        <v>12000</v>
      </c>
      <c r="E47" s="106"/>
      <c r="H47" s="110">
        <v>0.09</v>
      </c>
      <c r="I47" s="109" t="e">
        <f>Nabidka_MIN!E47/E47*100</f>
        <v>#DIV/0!</v>
      </c>
      <c r="J47" s="109" t="e">
        <f t="shared" si="1"/>
        <v>#DIV/0!</v>
      </c>
    </row>
    <row r="48" spans="2:10" ht="15" thickBot="1">
      <c r="B48" s="46"/>
      <c r="C48" s="46"/>
      <c r="D48" s="46"/>
      <c r="E48" s="47"/>
      <c r="H48" s="111"/>
      <c r="I48" s="111"/>
      <c r="J48" s="112"/>
    </row>
    <row r="49" spans="2:10" ht="14.25" thickBot="1">
      <c r="B49" s="92" t="s">
        <v>43</v>
      </c>
      <c r="C49" s="93"/>
      <c r="D49" s="93"/>
      <c r="E49" s="42"/>
      <c r="H49" s="111"/>
      <c r="I49" s="111"/>
      <c r="J49" s="113"/>
    </row>
    <row r="50" spans="2:10" ht="43.5" thickBot="1">
      <c r="B50" s="34"/>
      <c r="C50" s="43" t="s">
        <v>46</v>
      </c>
      <c r="D50" s="43" t="s">
        <v>45</v>
      </c>
      <c r="E50" s="43" t="s">
        <v>44</v>
      </c>
      <c r="H50" s="111"/>
      <c r="I50" s="111"/>
      <c r="J50" s="114"/>
    </row>
    <row r="51" spans="2:10" ht="29.25" thickBot="1">
      <c r="B51" s="44" t="s">
        <v>42</v>
      </c>
      <c r="C51" s="45">
        <v>1</v>
      </c>
      <c r="D51" s="105">
        <v>200000</v>
      </c>
      <c r="E51" s="104"/>
      <c r="H51" s="110">
        <v>5.0000000000000001E-3</v>
      </c>
      <c r="I51" s="109" t="e">
        <f>Nabidka_MIN!E51/E51*100</f>
        <v>#DIV/0!</v>
      </c>
      <c r="J51" s="109" t="e">
        <f t="shared" ref="J51:J53" si="2">I51*H51</f>
        <v>#DIV/0!</v>
      </c>
    </row>
    <row r="52" spans="2:10" ht="29.25" thickBot="1">
      <c r="B52" s="44" t="s">
        <v>41</v>
      </c>
      <c r="C52" s="45">
        <v>1</v>
      </c>
      <c r="D52" s="105">
        <v>300000</v>
      </c>
      <c r="E52" s="104"/>
      <c r="H52" s="110">
        <v>7.0000000000000001E-3</v>
      </c>
      <c r="I52" s="109" t="e">
        <f>Nabidka_MIN!E52/E52*100</f>
        <v>#DIV/0!</v>
      </c>
      <c r="J52" s="109" t="e">
        <f t="shared" si="2"/>
        <v>#DIV/0!</v>
      </c>
    </row>
    <row r="53" spans="2:10" ht="29.25" thickBot="1">
      <c r="B53" s="44" t="s">
        <v>40</v>
      </c>
      <c r="C53" s="48">
        <v>1</v>
      </c>
      <c r="D53" s="105">
        <v>3500000</v>
      </c>
      <c r="E53" s="106"/>
      <c r="H53" s="110">
        <v>4.3999999999999997E-2</v>
      </c>
      <c r="I53" s="109" t="e">
        <f>Nabidka_MIN!E53/E53*100</f>
        <v>#DIV/0!</v>
      </c>
      <c r="J53" s="109" t="e">
        <f t="shared" si="2"/>
        <v>#DIV/0!</v>
      </c>
    </row>
    <row r="54" spans="2:10" ht="14.25">
      <c r="B54" s="46"/>
      <c r="C54" s="46"/>
      <c r="D54" s="46"/>
      <c r="E54" s="47"/>
      <c r="H54" s="80"/>
      <c r="I54" s="80"/>
      <c r="J54" s="80"/>
    </row>
    <row r="55" spans="2:10" ht="14.25">
      <c r="B55" s="46"/>
      <c r="C55" s="46"/>
      <c r="D55" s="46"/>
      <c r="E55" s="47"/>
      <c r="H55" s="80"/>
      <c r="I55" s="80"/>
      <c r="J55" s="80"/>
    </row>
    <row r="56" spans="2:10">
      <c r="H56" s="80"/>
      <c r="I56" s="80"/>
      <c r="J56" s="80"/>
    </row>
    <row r="57" spans="2:10" s="32" customFormat="1" ht="31.5">
      <c r="B57" s="24" t="s">
        <v>33</v>
      </c>
      <c r="C57" s="25" t="s">
        <v>32</v>
      </c>
      <c r="D57" s="26" t="s">
        <v>31</v>
      </c>
      <c r="E57" s="22"/>
      <c r="F57" s="22"/>
      <c r="G57" s="22"/>
      <c r="H57" s="80"/>
      <c r="I57" s="80"/>
      <c r="J57" s="80"/>
    </row>
    <row r="58" spans="2:10" s="32" customFormat="1" ht="34.5" customHeight="1">
      <c r="B58" s="24" t="s">
        <v>58</v>
      </c>
      <c r="C58" s="25" t="s">
        <v>47</v>
      </c>
      <c r="D58" s="28">
        <v>0.04</v>
      </c>
      <c r="E58" s="22"/>
      <c r="F58" s="22"/>
      <c r="G58" s="22"/>
      <c r="H58" s="80"/>
      <c r="I58" s="80"/>
      <c r="J58" s="80"/>
    </row>
    <row r="59" spans="2:10" ht="16.5" thickBot="1">
      <c r="B59" s="39"/>
      <c r="C59" s="49"/>
      <c r="D59" s="50"/>
      <c r="E59" s="32"/>
      <c r="H59" s="80"/>
      <c r="I59" s="80"/>
      <c r="J59" s="80"/>
    </row>
    <row r="60" spans="2:10" ht="46.5" customHeight="1" thickBot="1">
      <c r="B60" s="92" t="s">
        <v>57</v>
      </c>
      <c r="C60" s="93"/>
      <c r="D60" s="93"/>
      <c r="E60" s="42"/>
      <c r="H60" s="80"/>
      <c r="I60" s="80"/>
      <c r="J60" s="80"/>
    </row>
    <row r="61" spans="2:10" ht="43.5" thickBot="1">
      <c r="B61" s="34"/>
      <c r="C61" s="43" t="s">
        <v>46</v>
      </c>
      <c r="D61" s="43" t="s">
        <v>45</v>
      </c>
      <c r="E61" s="43" t="s">
        <v>44</v>
      </c>
      <c r="F61" s="51"/>
      <c r="H61" s="80"/>
      <c r="I61" s="80"/>
      <c r="J61" s="80"/>
    </row>
    <row r="62" spans="2:10" ht="34.5" customHeight="1" thickBot="1">
      <c r="B62" s="44" t="s">
        <v>87</v>
      </c>
      <c r="C62" s="45">
        <v>1</v>
      </c>
      <c r="D62" s="45">
        <v>18000</v>
      </c>
      <c r="E62" s="104"/>
      <c r="H62" s="110">
        <v>2.5714285714285717E-3</v>
      </c>
      <c r="I62" s="109" t="e">
        <f>Nabidka_MIN!E62/E62*100</f>
        <v>#DIV/0!</v>
      </c>
      <c r="J62" s="109" t="e">
        <f t="shared" ref="J62:J64" si="3">I62*H62</f>
        <v>#DIV/0!</v>
      </c>
    </row>
    <row r="63" spans="2:10" ht="29.25" thickBot="1">
      <c r="B63" s="44" t="s">
        <v>88</v>
      </c>
      <c r="C63" s="45">
        <v>1</v>
      </c>
      <c r="D63" s="45">
        <v>16000</v>
      </c>
      <c r="E63" s="104"/>
      <c r="H63" s="110">
        <v>2.2857142857142859E-3</v>
      </c>
      <c r="I63" s="109" t="e">
        <f>Nabidka_MIN!E63/E63*100</f>
        <v>#DIV/0!</v>
      </c>
      <c r="J63" s="109" t="e">
        <f t="shared" si="3"/>
        <v>#DIV/0!</v>
      </c>
    </row>
    <row r="64" spans="2:10" ht="51.75" customHeight="1" thickBot="1">
      <c r="B64" s="44" t="s">
        <v>89</v>
      </c>
      <c r="C64" s="45">
        <v>1</v>
      </c>
      <c r="D64" s="45">
        <v>12000</v>
      </c>
      <c r="E64" s="106"/>
      <c r="H64" s="110">
        <v>7.8571428571428577E-3</v>
      </c>
      <c r="I64" s="109" t="e">
        <f>Nabidka_MIN!E64/E64*100</f>
        <v>#DIV/0!</v>
      </c>
      <c r="J64" s="109" t="e">
        <f t="shared" si="3"/>
        <v>#DIV/0!</v>
      </c>
    </row>
    <row r="65" spans="2:10" ht="13.5" thickBot="1">
      <c r="H65" s="80"/>
      <c r="I65" s="80"/>
      <c r="J65" s="80"/>
    </row>
    <row r="66" spans="2:10" ht="14.25" thickBot="1">
      <c r="B66" s="92" t="s">
        <v>56</v>
      </c>
      <c r="C66" s="93"/>
      <c r="D66" s="93"/>
      <c r="E66" s="42"/>
      <c r="H66" s="80"/>
      <c r="I66" s="80"/>
      <c r="J66" s="80"/>
    </row>
    <row r="67" spans="2:10" ht="43.5" thickBot="1">
      <c r="B67" s="34"/>
      <c r="C67" s="43" t="s">
        <v>46</v>
      </c>
      <c r="D67" s="43" t="s">
        <v>45</v>
      </c>
      <c r="E67" s="43" t="s">
        <v>44</v>
      </c>
      <c r="H67" s="80"/>
      <c r="I67" s="80"/>
      <c r="J67" s="80"/>
    </row>
    <row r="68" spans="2:10" ht="29.25" thickBot="1">
      <c r="B68" s="44" t="s">
        <v>55</v>
      </c>
      <c r="C68" s="45">
        <v>1</v>
      </c>
      <c r="D68" s="48">
        <v>120000</v>
      </c>
      <c r="E68" s="104"/>
      <c r="H68" s="110">
        <v>3.5714285714285713E-3</v>
      </c>
      <c r="I68" s="109" t="e">
        <f>Nabidka_MIN!E68/E68*100</f>
        <v>#DIV/0!</v>
      </c>
      <c r="J68" s="109" t="e">
        <f t="shared" ref="J68:J72" si="4">I68*H68</f>
        <v>#DIV/0!</v>
      </c>
    </row>
    <row r="69" spans="2:10" ht="59.25" thickBot="1">
      <c r="B69" s="44" t="s">
        <v>54</v>
      </c>
      <c r="C69" s="45">
        <v>1</v>
      </c>
      <c r="D69" s="48">
        <v>100000</v>
      </c>
      <c r="E69" s="104"/>
      <c r="H69" s="110">
        <v>1.28571428571429E-2</v>
      </c>
      <c r="I69" s="109" t="e">
        <f>Nabidka_MIN!E69/E69*100</f>
        <v>#DIV/0!</v>
      </c>
      <c r="J69" s="109" t="e">
        <f t="shared" si="4"/>
        <v>#DIV/0!</v>
      </c>
    </row>
    <row r="70" spans="2:10" ht="29.25" thickBot="1">
      <c r="B70" s="44" t="s">
        <v>53</v>
      </c>
      <c r="C70" s="48">
        <v>1</v>
      </c>
      <c r="D70" s="48">
        <v>400000</v>
      </c>
      <c r="E70" s="104"/>
      <c r="H70" s="110">
        <v>5.7142857142857143E-3</v>
      </c>
      <c r="I70" s="109" t="e">
        <f>Nabidka_MIN!E70/E70*100</f>
        <v>#DIV/0!</v>
      </c>
      <c r="J70" s="109" t="e">
        <f t="shared" si="4"/>
        <v>#DIV/0!</v>
      </c>
    </row>
    <row r="71" spans="2:10" ht="29.25" customHeight="1" thickBot="1">
      <c r="B71" s="44" t="s">
        <v>52</v>
      </c>
      <c r="C71" s="48">
        <v>1</v>
      </c>
      <c r="D71" s="48">
        <v>20000</v>
      </c>
      <c r="E71" s="104"/>
      <c r="H71" s="110">
        <v>2.2857142857142859E-3</v>
      </c>
      <c r="I71" s="109" t="e">
        <f>Nabidka_MIN!E71/E71*100</f>
        <v>#DIV/0!</v>
      </c>
      <c r="J71" s="109" t="e">
        <f t="shared" si="4"/>
        <v>#DIV/0!</v>
      </c>
    </row>
    <row r="72" spans="2:10" ht="29.25" thickBot="1">
      <c r="B72" s="44" t="s">
        <v>51</v>
      </c>
      <c r="C72" s="48">
        <v>1</v>
      </c>
      <c r="D72" s="48">
        <v>20000</v>
      </c>
      <c r="E72" s="106"/>
      <c r="H72" s="110">
        <v>2.8571428571428571E-3</v>
      </c>
      <c r="I72" s="109" t="e">
        <f>Nabidka_MIN!E72/E72*100</f>
        <v>#DIV/0!</v>
      </c>
      <c r="J72" s="109" t="e">
        <f t="shared" si="4"/>
        <v>#DIV/0!</v>
      </c>
    </row>
    <row r="73" spans="2:10" ht="14.25">
      <c r="B73" s="46"/>
      <c r="C73" s="38"/>
      <c r="D73" s="38"/>
      <c r="E73" s="47"/>
      <c r="H73" s="80"/>
      <c r="I73" s="80"/>
      <c r="J73" s="80"/>
    </row>
    <row r="74" spans="2:10" ht="14.25">
      <c r="B74" s="46"/>
      <c r="C74" s="38"/>
      <c r="D74" s="38"/>
      <c r="E74" s="47"/>
      <c r="H74" s="80"/>
      <c r="I74" s="80"/>
      <c r="J74" s="80"/>
    </row>
    <row r="75" spans="2:10" ht="48" customHeight="1">
      <c r="B75" s="46"/>
      <c r="C75" s="38"/>
      <c r="D75" s="38"/>
      <c r="E75" s="47"/>
      <c r="H75" s="80"/>
      <c r="I75" s="80"/>
      <c r="J75" s="80"/>
    </row>
    <row r="76" spans="2:10" ht="15">
      <c r="B76" s="23"/>
      <c r="C76" s="38"/>
      <c r="D76" s="38"/>
      <c r="E76" s="47"/>
      <c r="H76" s="80"/>
      <c r="I76" s="80"/>
      <c r="J76" s="80"/>
    </row>
    <row r="77" spans="2:10" ht="30.75" customHeight="1">
      <c r="B77" s="46"/>
      <c r="C77" s="38"/>
      <c r="D77" s="38"/>
      <c r="E77" s="47"/>
      <c r="H77" s="80"/>
      <c r="I77" s="80"/>
      <c r="J77" s="80"/>
    </row>
    <row r="78" spans="2:10" ht="14.25">
      <c r="B78" s="46"/>
      <c r="C78" s="46"/>
      <c r="D78" s="46"/>
      <c r="E78" s="47"/>
      <c r="H78" s="80"/>
      <c r="I78" s="80"/>
      <c r="J78" s="80"/>
    </row>
    <row r="79" spans="2:10" ht="31.5">
      <c r="B79" s="24" t="s">
        <v>33</v>
      </c>
      <c r="C79" s="25" t="s">
        <v>32</v>
      </c>
      <c r="D79" s="26" t="s">
        <v>31</v>
      </c>
      <c r="H79" s="80"/>
      <c r="I79" s="80"/>
      <c r="J79" s="80"/>
    </row>
    <row r="80" spans="2:10" ht="31.5">
      <c r="B80" s="24" t="s">
        <v>90</v>
      </c>
      <c r="C80" s="25" t="s">
        <v>38</v>
      </c>
      <c r="D80" s="28">
        <v>0.04</v>
      </c>
      <c r="H80" s="80"/>
      <c r="I80" s="80"/>
      <c r="J80" s="80"/>
    </row>
    <row r="81" spans="2:10" ht="16.5" thickBot="1">
      <c r="B81" s="39"/>
      <c r="C81" s="49"/>
      <c r="D81" s="50"/>
      <c r="H81" s="80"/>
      <c r="I81" s="80"/>
      <c r="J81" s="80"/>
    </row>
    <row r="82" spans="2:10" ht="43.5" thickBot="1">
      <c r="B82" s="34"/>
      <c r="C82" s="43" t="s">
        <v>46</v>
      </c>
      <c r="D82" s="43" t="s">
        <v>45</v>
      </c>
      <c r="E82" s="43" t="s">
        <v>44</v>
      </c>
      <c r="H82" s="80"/>
      <c r="I82" s="80"/>
      <c r="J82" s="80"/>
    </row>
    <row r="83" spans="2:10" ht="14.25" thickBot="1">
      <c r="B83" s="92" t="s">
        <v>61</v>
      </c>
      <c r="C83" s="93"/>
      <c r="D83" s="93"/>
      <c r="E83" s="42"/>
      <c r="F83" s="51"/>
      <c r="H83" s="80"/>
      <c r="I83" s="80"/>
      <c r="J83" s="80"/>
    </row>
    <row r="84" spans="2:10" ht="15" thickBot="1">
      <c r="B84" s="44" t="s">
        <v>37</v>
      </c>
      <c r="C84" s="45">
        <v>1</v>
      </c>
      <c r="D84" s="45">
        <v>120</v>
      </c>
      <c r="E84" s="106"/>
      <c r="H84" s="110">
        <v>1.2E-2</v>
      </c>
      <c r="I84" s="109" t="e">
        <f>Nabidka_MIN!E84/E84*100</f>
        <v>#DIV/0!</v>
      </c>
      <c r="J84" s="109" t="e">
        <f t="shared" ref="J84:J86" si="5">I84*H84</f>
        <v>#DIV/0!</v>
      </c>
    </row>
    <row r="85" spans="2:10" ht="15" thickBot="1">
      <c r="B85" s="44" t="s">
        <v>36</v>
      </c>
      <c r="C85" s="45">
        <v>1</v>
      </c>
      <c r="D85" s="45">
        <v>240</v>
      </c>
      <c r="E85" s="106"/>
      <c r="H85" s="110">
        <v>8.0000000000000002E-3</v>
      </c>
      <c r="I85" s="109" t="e">
        <f>Nabidka_MIN!E85/E85*100</f>
        <v>#DIV/0!</v>
      </c>
      <c r="J85" s="109" t="e">
        <f t="shared" si="5"/>
        <v>#DIV/0!</v>
      </c>
    </row>
    <row r="86" spans="2:10" ht="15" thickBot="1">
      <c r="B86" s="44" t="s">
        <v>35</v>
      </c>
      <c r="C86" s="45">
        <v>1</v>
      </c>
      <c r="D86" s="45">
        <v>504</v>
      </c>
      <c r="E86" s="106"/>
      <c r="H86" s="110">
        <v>4.0000000000000001E-3</v>
      </c>
      <c r="I86" s="109" t="e">
        <f>Nabidka_MIN!E86/E86*100</f>
        <v>#DIV/0!</v>
      </c>
      <c r="J86" s="109" t="e">
        <f t="shared" si="5"/>
        <v>#DIV/0!</v>
      </c>
    </row>
    <row r="87" spans="2:10" ht="13.5" thickBot="1">
      <c r="H87" s="80"/>
      <c r="I87" s="80"/>
      <c r="J87" s="80"/>
    </row>
    <row r="88" spans="2:10" ht="36" customHeight="1" thickBot="1">
      <c r="B88" s="92" t="s">
        <v>60</v>
      </c>
      <c r="C88" s="93"/>
      <c r="D88" s="93"/>
      <c r="E88" s="42"/>
      <c r="H88" s="80"/>
      <c r="I88" s="80"/>
      <c r="J88" s="80"/>
    </row>
    <row r="89" spans="2:10" ht="15" thickBot="1">
      <c r="B89" s="44" t="s">
        <v>37</v>
      </c>
      <c r="C89" s="45">
        <v>1</v>
      </c>
      <c r="D89" s="45">
        <v>120</v>
      </c>
      <c r="E89" s="106"/>
      <c r="H89" s="110">
        <v>8.0000000000000002E-3</v>
      </c>
      <c r="I89" s="109" t="e">
        <f>Nabidka_MIN!E89/E89*100</f>
        <v>#DIV/0!</v>
      </c>
      <c r="J89" s="109" t="e">
        <f t="shared" ref="J89:J91" si="6">I89*H89</f>
        <v>#DIV/0!</v>
      </c>
    </row>
    <row r="90" spans="2:10" ht="15" thickBot="1">
      <c r="B90" s="44" t="s">
        <v>36</v>
      </c>
      <c r="C90" s="45">
        <v>1</v>
      </c>
      <c r="D90" s="45">
        <v>240</v>
      </c>
      <c r="E90" s="106"/>
      <c r="H90" s="110">
        <v>5.0000000000000001E-3</v>
      </c>
      <c r="I90" s="109" t="e">
        <f>Nabidka_MIN!E90/E90*100</f>
        <v>#DIV/0!</v>
      </c>
      <c r="J90" s="109" t="e">
        <f t="shared" si="6"/>
        <v>#DIV/0!</v>
      </c>
    </row>
    <row r="91" spans="2:10" ht="15" thickBot="1">
      <c r="B91" s="44" t="s">
        <v>35</v>
      </c>
      <c r="C91" s="45">
        <v>1</v>
      </c>
      <c r="D91" s="45">
        <v>504</v>
      </c>
      <c r="E91" s="106"/>
      <c r="H91" s="110">
        <v>3.0000000000000001E-3</v>
      </c>
      <c r="I91" s="109" t="e">
        <f>Nabidka_MIN!E91/E91*100</f>
        <v>#DIV/0!</v>
      </c>
      <c r="J91" s="109" t="e">
        <f t="shared" si="6"/>
        <v>#DIV/0!</v>
      </c>
    </row>
    <row r="92" spans="2:10" ht="14.25">
      <c r="B92" s="46"/>
      <c r="C92" s="46"/>
      <c r="D92" s="46"/>
      <c r="E92" s="61"/>
      <c r="H92" s="80"/>
      <c r="I92" s="80"/>
      <c r="J92" s="80"/>
    </row>
    <row r="93" spans="2:10" ht="14.25">
      <c r="B93" s="38" t="s">
        <v>10</v>
      </c>
      <c r="C93" s="38"/>
      <c r="D93" s="38"/>
      <c r="H93" s="80"/>
      <c r="I93" s="80"/>
      <c r="J93" s="80"/>
    </row>
    <row r="94" spans="2:10" ht="34.5" customHeight="1">
      <c r="B94" s="38" t="s">
        <v>34</v>
      </c>
      <c r="H94" s="80"/>
      <c r="I94" s="80"/>
      <c r="J94" s="80"/>
    </row>
    <row r="95" spans="2:10">
      <c r="H95" s="80"/>
      <c r="I95" s="80"/>
      <c r="J95" s="80"/>
    </row>
    <row r="96" spans="2:10">
      <c r="H96" s="80"/>
      <c r="I96" s="80"/>
      <c r="J96" s="80"/>
    </row>
    <row r="97" spans="2:10" ht="31.5">
      <c r="B97" s="24" t="s">
        <v>33</v>
      </c>
      <c r="C97" s="25" t="s">
        <v>32</v>
      </c>
      <c r="D97" s="26" t="s">
        <v>31</v>
      </c>
      <c r="H97" s="80"/>
      <c r="I97" s="80"/>
      <c r="J97" s="80"/>
    </row>
    <row r="98" spans="2:10" ht="31.5">
      <c r="B98" s="24" t="s">
        <v>62</v>
      </c>
      <c r="C98" s="25" t="s">
        <v>50</v>
      </c>
      <c r="D98" s="28">
        <v>0.24</v>
      </c>
      <c r="H98" s="80"/>
      <c r="I98" s="80"/>
      <c r="J98" s="80"/>
    </row>
    <row r="99" spans="2:10" ht="13.5" thickBot="1">
      <c r="H99" s="80"/>
      <c r="I99" s="80"/>
      <c r="J99" s="80"/>
    </row>
    <row r="100" spans="2:10" ht="14.25" thickBot="1">
      <c r="B100" s="92" t="s">
        <v>91</v>
      </c>
      <c r="C100" s="98"/>
      <c r="D100" s="98"/>
      <c r="E100" s="99"/>
      <c r="H100" s="80"/>
      <c r="I100" s="80"/>
      <c r="J100" s="80"/>
    </row>
    <row r="101" spans="2:10" ht="29.25" thickBot="1">
      <c r="B101" s="34"/>
      <c r="C101" s="43" t="s">
        <v>92</v>
      </c>
      <c r="D101" s="43" t="s">
        <v>93</v>
      </c>
      <c r="E101" s="43" t="s">
        <v>49</v>
      </c>
      <c r="H101" s="80"/>
      <c r="I101" s="80"/>
      <c r="J101" s="80"/>
    </row>
    <row r="102" spans="2:10" ht="15" thickBot="1">
      <c r="B102" s="44" t="s">
        <v>48</v>
      </c>
      <c r="C102" s="44">
        <v>0</v>
      </c>
      <c r="D102" s="44">
        <v>5</v>
      </c>
      <c r="E102" s="85"/>
      <c r="H102" s="110">
        <v>0.08</v>
      </c>
      <c r="I102" s="109" t="e">
        <f>E102/Nabidka_MIN!E102*100</f>
        <v>#DIV/0!</v>
      </c>
      <c r="J102" s="109" t="e">
        <f t="shared" ref="J102:J103" si="7">I102*H102</f>
        <v>#DIV/0!</v>
      </c>
    </row>
    <row r="103" spans="2:10" ht="29.25" thickBot="1">
      <c r="B103" s="71" t="s">
        <v>94</v>
      </c>
      <c r="C103" s="71">
        <v>0</v>
      </c>
      <c r="D103" s="71">
        <v>2</v>
      </c>
      <c r="E103" s="85"/>
      <c r="H103" s="110">
        <v>0.16</v>
      </c>
      <c r="I103" s="109" t="e">
        <f>E103/Nabidka_MIN!E103*100</f>
        <v>#DIV/0!</v>
      </c>
      <c r="J103" s="109" t="e">
        <f t="shared" si="7"/>
        <v>#DIV/0!</v>
      </c>
    </row>
    <row r="104" spans="2:10" ht="14.25">
      <c r="B104" s="46"/>
      <c r="C104" s="38"/>
      <c r="D104" s="38"/>
      <c r="E104" s="47"/>
      <c r="H104" s="80"/>
      <c r="I104" s="80"/>
      <c r="J104" s="80"/>
    </row>
    <row r="105" spans="2:10" ht="31.5">
      <c r="B105" s="24" t="s">
        <v>33</v>
      </c>
      <c r="C105" s="25" t="s">
        <v>32</v>
      </c>
      <c r="D105" s="26" t="s">
        <v>31</v>
      </c>
      <c r="H105" s="80"/>
      <c r="I105" s="80"/>
      <c r="J105" s="80"/>
    </row>
    <row r="106" spans="2:10" ht="47.25">
      <c r="B106" s="24" t="s">
        <v>62</v>
      </c>
      <c r="C106" s="25" t="s">
        <v>95</v>
      </c>
      <c r="D106" s="28">
        <v>0.12</v>
      </c>
      <c r="H106" s="80"/>
      <c r="I106" s="80"/>
      <c r="J106" s="80"/>
    </row>
    <row r="107" spans="2:10" ht="13.5" thickBot="1">
      <c r="H107" s="80"/>
      <c r="I107" s="80"/>
      <c r="J107" s="80"/>
    </row>
    <row r="108" spans="2:10" ht="34.5" customHeight="1" thickBot="1">
      <c r="B108" s="92" t="s">
        <v>96</v>
      </c>
      <c r="C108" s="97"/>
      <c r="D108" s="97"/>
      <c r="E108" s="42"/>
      <c r="H108" s="80"/>
      <c r="I108" s="80"/>
      <c r="J108" s="80"/>
    </row>
    <row r="109" spans="2:10" ht="29.25" thickBot="1">
      <c r="B109" s="34"/>
      <c r="C109" s="43" t="s">
        <v>92</v>
      </c>
      <c r="D109" s="43" t="s">
        <v>93</v>
      </c>
      <c r="E109" s="43" t="s">
        <v>49</v>
      </c>
      <c r="H109" s="80"/>
      <c r="I109" s="80"/>
      <c r="J109" s="80"/>
    </row>
    <row r="110" spans="2:10" ht="14.25" thickBot="1">
      <c r="B110" s="92" t="s">
        <v>97</v>
      </c>
      <c r="C110" s="97"/>
      <c r="D110" s="97"/>
      <c r="E110" s="42"/>
      <c r="H110" s="80"/>
      <c r="I110" s="80"/>
      <c r="J110" s="80"/>
    </row>
    <row r="111" spans="2:10" ht="31.5" customHeight="1" thickBot="1">
      <c r="B111" s="44" t="s">
        <v>98</v>
      </c>
      <c r="C111" s="45">
        <v>0</v>
      </c>
      <c r="D111" s="45">
        <v>8</v>
      </c>
      <c r="E111" s="101"/>
      <c r="H111" s="80"/>
      <c r="I111" s="80"/>
      <c r="J111" s="80"/>
    </row>
    <row r="112" spans="2:10" ht="15" thickBot="1">
      <c r="B112" s="44" t="s">
        <v>99</v>
      </c>
      <c r="C112" s="45">
        <v>0</v>
      </c>
      <c r="D112" s="45">
        <v>14</v>
      </c>
      <c r="E112" s="101"/>
      <c r="H112" s="80"/>
      <c r="I112" s="80"/>
      <c r="J112" s="80"/>
    </row>
    <row r="113" spans="2:10" ht="15" thickBot="1">
      <c r="B113" s="44" t="s">
        <v>100</v>
      </c>
      <c r="C113" s="45">
        <v>0</v>
      </c>
      <c r="D113" s="45">
        <v>20</v>
      </c>
      <c r="E113" s="101"/>
      <c r="H113" s="80"/>
      <c r="I113" s="80"/>
      <c r="J113" s="80"/>
    </row>
    <row r="114" spans="2:10" ht="14.25" thickBot="1">
      <c r="B114" s="92" t="s">
        <v>101</v>
      </c>
      <c r="C114" s="97"/>
      <c r="D114" s="97"/>
      <c r="E114" s="42"/>
      <c r="H114" s="80"/>
      <c r="I114" s="80"/>
      <c r="J114" s="80"/>
    </row>
    <row r="115" spans="2:10" ht="15" thickBot="1">
      <c r="B115" s="44" t="s">
        <v>98</v>
      </c>
      <c r="C115" s="45">
        <v>0</v>
      </c>
      <c r="D115" s="45">
        <v>8</v>
      </c>
      <c r="E115" s="101"/>
      <c r="H115" s="80"/>
      <c r="I115" s="80"/>
      <c r="J115" s="80"/>
    </row>
    <row r="116" spans="2:10" ht="32.25" customHeight="1" thickBot="1">
      <c r="B116" s="44" t="s">
        <v>102</v>
      </c>
      <c r="C116" s="45">
        <v>0</v>
      </c>
      <c r="D116" s="45">
        <v>22</v>
      </c>
      <c r="E116" s="101"/>
      <c r="H116" s="80"/>
      <c r="I116" s="80"/>
      <c r="J116" s="80"/>
    </row>
    <row r="117" spans="2:10" ht="15" thickBot="1">
      <c r="B117" s="44" t="s">
        <v>103</v>
      </c>
      <c r="C117" s="45">
        <v>0</v>
      </c>
      <c r="D117" s="45">
        <v>34</v>
      </c>
      <c r="E117" s="101"/>
      <c r="H117" s="80"/>
      <c r="I117" s="80"/>
      <c r="J117" s="80"/>
    </row>
    <row r="118" spans="2:10" ht="15" thickBot="1">
      <c r="B118" s="44" t="s">
        <v>99</v>
      </c>
      <c r="C118" s="45">
        <v>0</v>
      </c>
      <c r="D118" s="45">
        <v>14</v>
      </c>
      <c r="E118" s="101"/>
      <c r="H118" s="80"/>
      <c r="I118" s="80"/>
      <c r="J118" s="80"/>
    </row>
    <row r="119" spans="2:10" ht="15" thickBot="1">
      <c r="B119" s="44" t="s">
        <v>100</v>
      </c>
      <c r="C119" s="45">
        <v>0</v>
      </c>
      <c r="D119" s="45">
        <v>20</v>
      </c>
      <c r="E119" s="101"/>
      <c r="H119" s="80"/>
      <c r="I119" s="80"/>
      <c r="J119" s="80"/>
    </row>
    <row r="120" spans="2:10" ht="15" thickBot="1">
      <c r="B120" s="72" t="s">
        <v>104</v>
      </c>
      <c r="C120" s="72">
        <v>0</v>
      </c>
      <c r="D120" s="72">
        <v>82</v>
      </c>
      <c r="E120" s="101">
        <f>SUM(E111:E119)</f>
        <v>0</v>
      </c>
      <c r="H120" s="110">
        <v>0.12</v>
      </c>
      <c r="I120" s="109" t="e">
        <f>E120/Nabidka_MIN!E120*100</f>
        <v>#DIV/0!</v>
      </c>
      <c r="J120" s="109" t="e">
        <f t="shared" ref="J120" si="8">I120*H120</f>
        <v>#DIV/0!</v>
      </c>
    </row>
    <row r="121" spans="2:10" ht="14.25">
      <c r="B121" s="46"/>
      <c r="C121" s="38"/>
      <c r="D121" s="38"/>
      <c r="E121" s="47"/>
    </row>
  </sheetData>
  <mergeCells count="14">
    <mergeCell ref="B110:D110"/>
    <mergeCell ref="B114:D114"/>
    <mergeCell ref="B49:D49"/>
    <mergeCell ref="B60:D60"/>
    <mergeCell ref="B88:D88"/>
    <mergeCell ref="B66:D66"/>
    <mergeCell ref="B83:D83"/>
    <mergeCell ref="B100:E100"/>
    <mergeCell ref="B108:D108"/>
    <mergeCell ref="B2:G2"/>
    <mergeCell ref="B8:G8"/>
    <mergeCell ref="B32:F32"/>
    <mergeCell ref="B36:F36"/>
    <mergeCell ref="B43:D43"/>
  </mergeCells>
  <pageMargins left="0.39370078740157483" right="0.39370078740157483" top="0.14520833333333333" bottom="0.44" header="0.19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FFFF00"/>
    <pageSetUpPr fitToPage="1"/>
  </sheetPr>
  <dimension ref="A1:J121"/>
  <sheetViews>
    <sheetView topLeftCell="A102" zoomScaleNormal="100" workbookViewId="0">
      <selection activeCell="E120" sqref="E120"/>
    </sheetView>
  </sheetViews>
  <sheetFormatPr defaultRowHeight="12.75"/>
  <cols>
    <col min="1" max="1" width="9.140625" style="22"/>
    <col min="2" max="2" width="58.7109375" style="22" customWidth="1"/>
    <col min="3" max="3" width="14.7109375" style="22" customWidth="1"/>
    <col min="4" max="6" width="14.42578125" style="22" customWidth="1"/>
    <col min="7" max="7" width="12.7109375" style="22" customWidth="1"/>
    <col min="8" max="8" width="11.140625" style="22" customWidth="1"/>
    <col min="9" max="9" width="12.28515625" style="22" customWidth="1"/>
    <col min="10" max="10" width="12.140625" style="22" customWidth="1"/>
    <col min="11" max="16384" width="9.140625" style="22"/>
  </cols>
  <sheetData>
    <row r="1" spans="1:10" ht="30.75" customHeight="1">
      <c r="B1" s="84" t="s">
        <v>105</v>
      </c>
      <c r="C1" s="2" t="s">
        <v>63</v>
      </c>
      <c r="D1" s="70">
        <v>3</v>
      </c>
      <c r="E1" s="22" t="s">
        <v>71</v>
      </c>
      <c r="F1" s="21" t="s">
        <v>68</v>
      </c>
      <c r="G1" s="21"/>
      <c r="H1" s="107"/>
    </row>
    <row r="2" spans="1:10" ht="60" customHeight="1">
      <c r="B2" s="91" t="s">
        <v>72</v>
      </c>
      <c r="C2" s="89"/>
      <c r="D2" s="89"/>
      <c r="E2" s="89"/>
      <c r="F2" s="89"/>
      <c r="G2" s="89"/>
      <c r="I2" s="86" t="s">
        <v>108</v>
      </c>
      <c r="J2" s="86" t="s">
        <v>110</v>
      </c>
    </row>
    <row r="3" spans="1:10" ht="16.5" customHeight="1">
      <c r="B3" s="69" t="s">
        <v>73</v>
      </c>
      <c r="C3" s="69"/>
      <c r="D3" s="69"/>
      <c r="E3" s="70"/>
      <c r="F3" s="70"/>
      <c r="G3" s="70"/>
      <c r="I3" s="86" t="s">
        <v>104</v>
      </c>
      <c r="J3" s="86" t="s">
        <v>104</v>
      </c>
    </row>
    <row r="5" spans="1:10" ht="31.5">
      <c r="B5" s="24" t="s">
        <v>33</v>
      </c>
      <c r="C5" s="25" t="s">
        <v>32</v>
      </c>
      <c r="D5" s="26" t="s">
        <v>31</v>
      </c>
      <c r="H5" s="27"/>
      <c r="I5" s="115" t="e">
        <f>SUM(I10:I120)</f>
        <v>#DIV/0!</v>
      </c>
      <c r="J5" s="115" t="e">
        <f>SUM(J10:J120)</f>
        <v>#DIV/0!</v>
      </c>
    </row>
    <row r="6" spans="1:10" ht="21" customHeight="1">
      <c r="B6" s="24" t="s">
        <v>30</v>
      </c>
      <c r="C6" s="25" t="s">
        <v>47</v>
      </c>
      <c r="D6" s="28">
        <v>0.4</v>
      </c>
      <c r="F6" s="29"/>
      <c r="H6" s="27"/>
    </row>
    <row r="7" spans="1:10" s="32" customFormat="1" ht="15" customHeight="1" thickBot="1">
      <c r="B7" s="30"/>
      <c r="C7" s="31"/>
      <c r="D7" s="31"/>
      <c r="E7" s="31"/>
      <c r="F7" s="31"/>
    </row>
    <row r="8" spans="1:10" ht="23.25" customHeight="1" thickBot="1">
      <c r="B8" s="92" t="s">
        <v>0</v>
      </c>
      <c r="C8" s="93"/>
      <c r="D8" s="93"/>
      <c r="E8" s="93"/>
      <c r="F8" s="93"/>
      <c r="G8" s="94"/>
    </row>
    <row r="9" spans="1:10" ht="99.75" customHeight="1" thickBot="1">
      <c r="A9" s="52" t="s">
        <v>69</v>
      </c>
      <c r="B9" s="33" t="s">
        <v>74</v>
      </c>
      <c r="C9" s="53" t="s">
        <v>75</v>
      </c>
      <c r="D9" s="53" t="s">
        <v>76</v>
      </c>
      <c r="E9" s="53" t="s">
        <v>77</v>
      </c>
      <c r="F9" s="53" t="s">
        <v>78</v>
      </c>
      <c r="G9" s="74" t="s">
        <v>79</v>
      </c>
      <c r="H9" s="74" t="s">
        <v>80</v>
      </c>
      <c r="I9" s="86" t="s">
        <v>111</v>
      </c>
      <c r="J9" s="86" t="s">
        <v>109</v>
      </c>
    </row>
    <row r="10" spans="1:10" ht="18.75" customHeight="1">
      <c r="A10" s="68">
        <v>1</v>
      </c>
      <c r="B10" s="63" t="s">
        <v>29</v>
      </c>
      <c r="C10" s="64">
        <v>1</v>
      </c>
      <c r="D10" s="65">
        <v>0.9</v>
      </c>
      <c r="E10" s="64">
        <v>48</v>
      </c>
      <c r="F10" s="66" t="s">
        <v>81</v>
      </c>
      <c r="G10" s="75"/>
      <c r="H10" s="108">
        <v>5.1948051948051957E-3</v>
      </c>
      <c r="I10" s="109" t="e">
        <f>Nabidka_MIN!G10/G10*100</f>
        <v>#DIV/0!</v>
      </c>
      <c r="J10" s="109" t="e">
        <f>I10*H10</f>
        <v>#DIV/0!</v>
      </c>
    </row>
    <row r="11" spans="1:10" ht="15.75" customHeight="1">
      <c r="A11" s="67">
        <v>1</v>
      </c>
      <c r="B11" s="63" t="s">
        <v>28</v>
      </c>
      <c r="C11" s="64">
        <v>1</v>
      </c>
      <c r="D11" s="65">
        <v>0.9</v>
      </c>
      <c r="E11" s="64">
        <v>48</v>
      </c>
      <c r="F11" s="66" t="s">
        <v>81</v>
      </c>
      <c r="G11" s="75"/>
      <c r="H11" s="108">
        <v>2.0779220779220783E-2</v>
      </c>
      <c r="I11" s="109" t="e">
        <f>Nabidka_MIN!G11/G11*100</f>
        <v>#DIV/0!</v>
      </c>
      <c r="J11" s="109" t="e">
        <f t="shared" ref="J11:J30" si="0">I11*H11</f>
        <v>#DIV/0!</v>
      </c>
    </row>
    <row r="12" spans="1:10" ht="14.25">
      <c r="A12" s="59">
        <v>1</v>
      </c>
      <c r="B12" s="54" t="s">
        <v>27</v>
      </c>
      <c r="C12" s="55">
        <v>1</v>
      </c>
      <c r="D12" s="56">
        <v>0.9</v>
      </c>
      <c r="E12" s="55">
        <v>48</v>
      </c>
      <c r="F12" s="60" t="s">
        <v>81</v>
      </c>
      <c r="G12" s="75"/>
      <c r="H12" s="108">
        <v>2.5974025974025972E-2</v>
      </c>
      <c r="I12" s="109" t="e">
        <f>Nabidka_MIN!G12/G12*100</f>
        <v>#DIV/0!</v>
      </c>
      <c r="J12" s="109" t="e">
        <f t="shared" si="0"/>
        <v>#DIV/0!</v>
      </c>
    </row>
    <row r="13" spans="1:10" ht="14.25">
      <c r="A13" s="59">
        <v>2</v>
      </c>
      <c r="B13" s="57" t="s">
        <v>26</v>
      </c>
      <c r="C13" s="55">
        <v>1</v>
      </c>
      <c r="D13" s="56">
        <v>0.9</v>
      </c>
      <c r="E13" s="55">
        <v>48</v>
      </c>
      <c r="F13" s="60" t="s">
        <v>81</v>
      </c>
      <c r="G13" s="75"/>
      <c r="H13" s="108">
        <v>8.3116883116883117E-3</v>
      </c>
      <c r="I13" s="109" t="e">
        <f>Nabidka_MIN!G13/G13*100</f>
        <v>#DIV/0!</v>
      </c>
      <c r="J13" s="109" t="e">
        <f t="shared" si="0"/>
        <v>#DIV/0!</v>
      </c>
    </row>
    <row r="14" spans="1:10" ht="14.25">
      <c r="A14" s="59">
        <v>2</v>
      </c>
      <c r="B14" s="54" t="s">
        <v>25</v>
      </c>
      <c r="C14" s="55">
        <v>1</v>
      </c>
      <c r="D14" s="56">
        <v>0.9</v>
      </c>
      <c r="E14" s="55">
        <v>48</v>
      </c>
      <c r="F14" s="60" t="s">
        <v>81</v>
      </c>
      <c r="G14" s="75"/>
      <c r="H14" s="108">
        <v>3.1168831168831169E-3</v>
      </c>
      <c r="I14" s="109" t="e">
        <f>Nabidka_MIN!G14/G14*100</f>
        <v>#DIV/0!</v>
      </c>
      <c r="J14" s="109" t="e">
        <f t="shared" si="0"/>
        <v>#DIV/0!</v>
      </c>
    </row>
    <row r="15" spans="1:10" ht="25.5">
      <c r="A15" s="59">
        <v>2</v>
      </c>
      <c r="B15" s="57" t="s">
        <v>24</v>
      </c>
      <c r="C15" s="55">
        <v>1</v>
      </c>
      <c r="D15" s="56">
        <v>0.9</v>
      </c>
      <c r="E15" s="55">
        <v>48</v>
      </c>
      <c r="F15" s="60" t="s">
        <v>81</v>
      </c>
      <c r="G15" s="75"/>
      <c r="H15" s="108">
        <v>3.1168831168831169E-3</v>
      </c>
      <c r="I15" s="109" t="e">
        <f>Nabidka_MIN!G15/G15*100</f>
        <v>#DIV/0!</v>
      </c>
      <c r="J15" s="109" t="e">
        <f t="shared" si="0"/>
        <v>#DIV/0!</v>
      </c>
    </row>
    <row r="16" spans="1:10" ht="14.25">
      <c r="A16" s="59">
        <v>5</v>
      </c>
      <c r="B16" s="54" t="s">
        <v>23</v>
      </c>
      <c r="C16" s="55">
        <v>1</v>
      </c>
      <c r="D16" s="56">
        <v>0.9</v>
      </c>
      <c r="E16" s="55">
        <v>48</v>
      </c>
      <c r="F16" s="60" t="s">
        <v>81</v>
      </c>
      <c r="G16" s="75"/>
      <c r="H16" s="108">
        <v>5.1948051948051957E-3</v>
      </c>
      <c r="I16" s="109" t="e">
        <f>Nabidka_MIN!G16/G16*100</f>
        <v>#DIV/0!</v>
      </c>
      <c r="J16" s="109" t="e">
        <f t="shared" si="0"/>
        <v>#DIV/0!</v>
      </c>
    </row>
    <row r="17" spans="1:10" ht="14.25">
      <c r="A17" s="59">
        <v>5</v>
      </c>
      <c r="B17" s="54" t="s">
        <v>22</v>
      </c>
      <c r="C17" s="55">
        <v>1</v>
      </c>
      <c r="D17" s="56">
        <v>0.9</v>
      </c>
      <c r="E17" s="55">
        <v>48</v>
      </c>
      <c r="F17" s="60" t="s">
        <v>81</v>
      </c>
      <c r="G17" s="75"/>
      <c r="H17" s="108">
        <v>2.0779220779220783E-2</v>
      </c>
      <c r="I17" s="109" t="e">
        <f>Nabidka_MIN!G17/G17*100</f>
        <v>#DIV/0!</v>
      </c>
      <c r="J17" s="109" t="e">
        <f t="shared" si="0"/>
        <v>#DIV/0!</v>
      </c>
    </row>
    <row r="18" spans="1:10" ht="25.5">
      <c r="A18" s="59">
        <v>5</v>
      </c>
      <c r="B18" s="54" t="s">
        <v>21</v>
      </c>
      <c r="C18" s="55">
        <v>1</v>
      </c>
      <c r="D18" s="56">
        <v>0.9</v>
      </c>
      <c r="E18" s="55">
        <v>48</v>
      </c>
      <c r="F18" s="60" t="s">
        <v>81</v>
      </c>
      <c r="G18" s="75"/>
      <c r="H18" s="108">
        <v>1.5584415584415584E-2</v>
      </c>
      <c r="I18" s="109" t="e">
        <f>Nabidka_MIN!G18/G18*100</f>
        <v>#DIV/0!</v>
      </c>
      <c r="J18" s="109" t="e">
        <f t="shared" si="0"/>
        <v>#DIV/0!</v>
      </c>
    </row>
    <row r="19" spans="1:10" ht="14.25">
      <c r="A19" s="59">
        <v>5</v>
      </c>
      <c r="B19" s="54" t="s">
        <v>20</v>
      </c>
      <c r="C19" s="55">
        <v>1</v>
      </c>
      <c r="D19" s="56">
        <v>0.9</v>
      </c>
      <c r="E19" s="55">
        <v>48</v>
      </c>
      <c r="F19" s="60" t="s">
        <v>81</v>
      </c>
      <c r="G19" s="75"/>
      <c r="H19" s="108">
        <v>1.0389610389610391E-2</v>
      </c>
      <c r="I19" s="109" t="e">
        <f>Nabidka_MIN!G19/G19*100</f>
        <v>#DIV/0!</v>
      </c>
      <c r="J19" s="109" t="e">
        <f t="shared" si="0"/>
        <v>#DIV/0!</v>
      </c>
    </row>
    <row r="20" spans="1:10" ht="14.25">
      <c r="A20" s="59">
        <v>8</v>
      </c>
      <c r="B20" s="54" t="s">
        <v>19</v>
      </c>
      <c r="C20" s="55">
        <v>1</v>
      </c>
      <c r="D20" s="56">
        <v>0.9</v>
      </c>
      <c r="E20" s="55">
        <v>48</v>
      </c>
      <c r="F20" s="60" t="s">
        <v>81</v>
      </c>
      <c r="G20" s="75"/>
      <c r="H20" s="108">
        <v>1.0389610389610391E-2</v>
      </c>
      <c r="I20" s="109" t="e">
        <f>Nabidka_MIN!G20/G20*100</f>
        <v>#DIV/0!</v>
      </c>
      <c r="J20" s="109" t="e">
        <f t="shared" si="0"/>
        <v>#DIV/0!</v>
      </c>
    </row>
    <row r="21" spans="1:10" ht="14.25">
      <c r="A21" s="59">
        <v>8</v>
      </c>
      <c r="B21" s="54" t="s">
        <v>18</v>
      </c>
      <c r="C21" s="55">
        <v>1</v>
      </c>
      <c r="D21" s="56">
        <v>0.9</v>
      </c>
      <c r="E21" s="55">
        <v>48</v>
      </c>
      <c r="F21" s="60" t="s">
        <v>81</v>
      </c>
      <c r="G21" s="75"/>
      <c r="H21" s="108">
        <v>5.1948051948051957E-3</v>
      </c>
      <c r="I21" s="109" t="e">
        <f>Nabidka_MIN!G21/G21*100</f>
        <v>#DIV/0!</v>
      </c>
      <c r="J21" s="109" t="e">
        <f t="shared" si="0"/>
        <v>#DIV/0!</v>
      </c>
    </row>
    <row r="22" spans="1:10" ht="14.25">
      <c r="A22" s="59">
        <v>8</v>
      </c>
      <c r="B22" s="54" t="s">
        <v>17</v>
      </c>
      <c r="C22" s="55">
        <v>1</v>
      </c>
      <c r="D22" s="56">
        <v>0.9</v>
      </c>
      <c r="E22" s="55">
        <v>48</v>
      </c>
      <c r="F22" s="60" t="s">
        <v>81</v>
      </c>
      <c r="G22" s="75"/>
      <c r="H22" s="108">
        <v>1.0389610389610391E-2</v>
      </c>
      <c r="I22" s="109" t="e">
        <f>Nabidka_MIN!G22/G22*100</f>
        <v>#DIV/0!</v>
      </c>
      <c r="J22" s="109" t="e">
        <f t="shared" si="0"/>
        <v>#DIV/0!</v>
      </c>
    </row>
    <row r="23" spans="1:10" ht="14.25">
      <c r="A23" s="59">
        <v>8</v>
      </c>
      <c r="B23" s="54" t="s">
        <v>16</v>
      </c>
      <c r="C23" s="55">
        <v>1</v>
      </c>
      <c r="D23" s="56">
        <v>0.9</v>
      </c>
      <c r="E23" s="55">
        <v>48</v>
      </c>
      <c r="F23" s="60" t="s">
        <v>81</v>
      </c>
      <c r="G23" s="75"/>
      <c r="H23" s="108">
        <v>1.0389610389610391E-2</v>
      </c>
      <c r="I23" s="109" t="e">
        <f>Nabidka_MIN!G23/G23*100</f>
        <v>#DIV/0!</v>
      </c>
      <c r="J23" s="109" t="e">
        <f t="shared" si="0"/>
        <v>#DIV/0!</v>
      </c>
    </row>
    <row r="24" spans="1:10" ht="14.25">
      <c r="A24" s="59">
        <v>8</v>
      </c>
      <c r="B24" s="54" t="s">
        <v>15</v>
      </c>
      <c r="C24" s="55">
        <v>1</v>
      </c>
      <c r="D24" s="56">
        <v>0.9</v>
      </c>
      <c r="E24" s="55">
        <v>48</v>
      </c>
      <c r="F24" s="60" t="s">
        <v>81</v>
      </c>
      <c r="G24" s="75"/>
      <c r="H24" s="108">
        <v>5.1948051948051957E-3</v>
      </c>
      <c r="I24" s="109" t="e">
        <f>Nabidka_MIN!G24/G24*100</f>
        <v>#DIV/0!</v>
      </c>
      <c r="J24" s="109" t="e">
        <f t="shared" si="0"/>
        <v>#DIV/0!</v>
      </c>
    </row>
    <row r="25" spans="1:10" ht="14.25">
      <c r="A25" s="59">
        <v>11</v>
      </c>
      <c r="B25" s="54" t="s">
        <v>14</v>
      </c>
      <c r="C25" s="55">
        <v>1</v>
      </c>
      <c r="D25" s="58">
        <v>0.92</v>
      </c>
      <c r="E25" s="55">
        <v>24</v>
      </c>
      <c r="F25" s="62" t="s">
        <v>82</v>
      </c>
      <c r="G25" s="75"/>
      <c r="H25" s="108">
        <v>4.6753246753246755E-2</v>
      </c>
      <c r="I25" s="109" t="e">
        <f>Nabidka_MIN!G25/G25*100</f>
        <v>#DIV/0!</v>
      </c>
      <c r="J25" s="109" t="e">
        <f t="shared" si="0"/>
        <v>#DIV/0!</v>
      </c>
    </row>
    <row r="26" spans="1:10" ht="25.5">
      <c r="A26" s="59">
        <v>12</v>
      </c>
      <c r="B26" s="54" t="s">
        <v>83</v>
      </c>
      <c r="C26" s="55">
        <v>1</v>
      </c>
      <c r="D26" s="58">
        <v>0.92</v>
      </c>
      <c r="E26" s="55">
        <v>24</v>
      </c>
      <c r="F26" s="62" t="s">
        <v>82</v>
      </c>
      <c r="G26" s="75"/>
      <c r="H26" s="108">
        <v>1.7662337662337664E-2</v>
      </c>
      <c r="I26" s="109" t="e">
        <f>Nabidka_MIN!G26/G26*100</f>
        <v>#DIV/0!</v>
      </c>
      <c r="J26" s="109" t="e">
        <f t="shared" si="0"/>
        <v>#DIV/0!</v>
      </c>
    </row>
    <row r="27" spans="1:10" ht="25.5">
      <c r="A27" s="59">
        <v>13</v>
      </c>
      <c r="B27" s="54" t="s">
        <v>13</v>
      </c>
      <c r="C27" s="55">
        <v>1</v>
      </c>
      <c r="D27" s="58">
        <v>0.92</v>
      </c>
      <c r="E27" s="55">
        <v>24</v>
      </c>
      <c r="F27" s="62" t="s">
        <v>82</v>
      </c>
      <c r="G27" s="75"/>
      <c r="H27" s="108">
        <v>4.6753246753246755E-2</v>
      </c>
      <c r="I27" s="109" t="e">
        <f>Nabidka_MIN!G27/G27*100</f>
        <v>#DIV/0!</v>
      </c>
      <c r="J27" s="109" t="e">
        <f t="shared" si="0"/>
        <v>#DIV/0!</v>
      </c>
    </row>
    <row r="28" spans="1:10" ht="14.25">
      <c r="A28" s="59">
        <v>14</v>
      </c>
      <c r="B28" s="54" t="s">
        <v>12</v>
      </c>
      <c r="C28" s="55">
        <v>1</v>
      </c>
      <c r="D28" s="58">
        <v>0.92</v>
      </c>
      <c r="E28" s="55">
        <v>24</v>
      </c>
      <c r="F28" s="62" t="s">
        <v>82</v>
      </c>
      <c r="G28" s="75"/>
      <c r="H28" s="108">
        <v>7.2727272727272738E-2</v>
      </c>
      <c r="I28" s="109" t="e">
        <f>Nabidka_MIN!G28/G28*100</f>
        <v>#DIV/0!</v>
      </c>
      <c r="J28" s="109" t="e">
        <f t="shared" si="0"/>
        <v>#DIV/0!</v>
      </c>
    </row>
    <row r="29" spans="1:10" ht="14.25">
      <c r="A29" s="59">
        <v>14</v>
      </c>
      <c r="B29" s="57" t="s">
        <v>11</v>
      </c>
      <c r="C29" s="55">
        <v>1</v>
      </c>
      <c r="D29" s="58">
        <v>0.92</v>
      </c>
      <c r="E29" s="55">
        <v>24</v>
      </c>
      <c r="F29" s="62" t="s">
        <v>82</v>
      </c>
      <c r="G29" s="75"/>
      <c r="H29" s="108">
        <v>3.1168831168831169E-2</v>
      </c>
      <c r="I29" s="109" t="e">
        <f>Nabidka_MIN!G29/G29*100</f>
        <v>#DIV/0!</v>
      </c>
      <c r="J29" s="109" t="e">
        <f t="shared" si="0"/>
        <v>#DIV/0!</v>
      </c>
    </row>
    <row r="30" spans="1:10" ht="38.25">
      <c r="A30" s="59">
        <v>15</v>
      </c>
      <c r="B30" s="57" t="s">
        <v>84</v>
      </c>
      <c r="C30" s="55">
        <v>1</v>
      </c>
      <c r="D30" s="58">
        <v>0.92</v>
      </c>
      <c r="E30" s="55">
        <v>24</v>
      </c>
      <c r="F30" s="62" t="s">
        <v>82</v>
      </c>
      <c r="G30" s="75"/>
      <c r="H30" s="108">
        <v>2.4935064935064935E-2</v>
      </c>
      <c r="I30" s="109" t="e">
        <f>Nabidka_MIN!G30/G30*100</f>
        <v>#DIV/0!</v>
      </c>
      <c r="J30" s="109" t="e">
        <f t="shared" si="0"/>
        <v>#DIV/0!</v>
      </c>
    </row>
    <row r="31" spans="1:10" ht="15" thickBot="1">
      <c r="A31" s="32"/>
      <c r="B31" s="35"/>
      <c r="C31" s="36"/>
      <c r="D31" s="36"/>
      <c r="E31" s="36"/>
      <c r="F31" s="36"/>
      <c r="G31" s="76"/>
      <c r="H31" s="80"/>
      <c r="I31" s="80"/>
      <c r="J31" s="80"/>
    </row>
    <row r="32" spans="1:10" ht="22.5" customHeight="1" thickBot="1">
      <c r="A32" s="32"/>
      <c r="B32" s="95" t="s">
        <v>85</v>
      </c>
      <c r="C32" s="96"/>
      <c r="D32" s="96"/>
      <c r="E32" s="96"/>
      <c r="F32" s="96"/>
      <c r="G32" s="102">
        <f>SUM(G10:G30)</f>
        <v>0</v>
      </c>
      <c r="H32" s="80"/>
      <c r="I32" s="80"/>
      <c r="J32" s="80"/>
    </row>
    <row r="33" spans="2:10">
      <c r="G33" s="78"/>
      <c r="H33" s="80"/>
      <c r="I33" s="80"/>
      <c r="J33" s="80"/>
    </row>
    <row r="34" spans="2:10">
      <c r="G34" s="78"/>
      <c r="H34" s="80"/>
      <c r="I34" s="80"/>
      <c r="J34" s="80"/>
    </row>
    <row r="35" spans="2:10" ht="13.5" thickBot="1">
      <c r="D35" s="37"/>
      <c r="H35" s="80"/>
      <c r="I35" s="80"/>
      <c r="J35" s="80"/>
    </row>
    <row r="36" spans="2:10" ht="97.5" customHeight="1" thickBot="1">
      <c r="B36" s="95" t="s">
        <v>86</v>
      </c>
      <c r="C36" s="96"/>
      <c r="D36" s="96"/>
      <c r="E36" s="96"/>
      <c r="F36" s="96"/>
      <c r="G36" s="103">
        <f>G32*16</f>
        <v>0</v>
      </c>
      <c r="H36" s="80"/>
      <c r="I36" s="80"/>
      <c r="J36" s="80"/>
    </row>
    <row r="37" spans="2:10">
      <c r="H37" s="80"/>
      <c r="I37" s="80"/>
      <c r="J37" s="80"/>
    </row>
    <row r="38" spans="2:10" ht="14.25">
      <c r="B38" s="38"/>
      <c r="H38" s="80"/>
      <c r="I38" s="80"/>
      <c r="J38" s="80"/>
    </row>
    <row r="39" spans="2:10" ht="15">
      <c r="B39" s="23"/>
      <c r="C39" s="23"/>
      <c r="D39" s="23"/>
      <c r="E39" s="23"/>
      <c r="H39" s="80"/>
      <c r="I39" s="80"/>
      <c r="J39" s="80"/>
    </row>
    <row r="40" spans="2:10" ht="31.5">
      <c r="B40" s="24" t="s">
        <v>33</v>
      </c>
      <c r="C40" s="25" t="s">
        <v>32</v>
      </c>
      <c r="D40" s="26" t="s">
        <v>31</v>
      </c>
      <c r="H40" s="80"/>
      <c r="I40" s="80"/>
      <c r="J40" s="80"/>
    </row>
    <row r="41" spans="2:10" ht="15.75">
      <c r="B41" s="24" t="s">
        <v>39</v>
      </c>
      <c r="C41" s="25" t="s">
        <v>47</v>
      </c>
      <c r="D41" s="28">
        <v>0.16</v>
      </c>
      <c r="H41" s="80"/>
      <c r="I41" s="80"/>
      <c r="J41" s="80"/>
    </row>
    <row r="42" spans="2:10" ht="16.5" thickBot="1">
      <c r="B42" s="39"/>
      <c r="C42" s="40"/>
      <c r="D42" s="41"/>
      <c r="E42" s="41"/>
      <c r="H42" s="80"/>
      <c r="I42" s="80"/>
      <c r="J42" s="80"/>
    </row>
    <row r="43" spans="2:10" ht="14.25" thickBot="1">
      <c r="B43" s="92" t="s">
        <v>59</v>
      </c>
      <c r="C43" s="93"/>
      <c r="D43" s="93"/>
      <c r="E43" s="42"/>
      <c r="H43" s="80"/>
      <c r="I43" s="80"/>
      <c r="J43" s="80"/>
    </row>
    <row r="44" spans="2:10" ht="43.5" thickBot="1">
      <c r="B44" s="34"/>
      <c r="C44" s="43" t="s">
        <v>46</v>
      </c>
      <c r="D44" s="43" t="s">
        <v>45</v>
      </c>
      <c r="E44" s="43" t="s">
        <v>44</v>
      </c>
      <c r="F44" s="51"/>
      <c r="H44" s="80"/>
      <c r="I44" s="80"/>
      <c r="J44" s="80"/>
    </row>
    <row r="45" spans="2:10" ht="29.25" thickBot="1">
      <c r="B45" s="44" t="s">
        <v>87</v>
      </c>
      <c r="C45" s="45">
        <v>1</v>
      </c>
      <c r="D45" s="45">
        <v>18000</v>
      </c>
      <c r="E45" s="104"/>
      <c r="H45" s="110">
        <v>8.0000000000000002E-3</v>
      </c>
      <c r="I45" s="109" t="e">
        <f>Nabidka_MIN!E45/E45*100</f>
        <v>#DIV/0!</v>
      </c>
      <c r="J45" s="109" t="e">
        <f t="shared" ref="J45:J47" si="1">I45*H45</f>
        <v>#DIV/0!</v>
      </c>
    </row>
    <row r="46" spans="2:10" ht="29.25" thickBot="1">
      <c r="B46" s="44" t="s">
        <v>88</v>
      </c>
      <c r="C46" s="45">
        <v>1</v>
      </c>
      <c r="D46" s="45">
        <v>16000</v>
      </c>
      <c r="E46" s="104"/>
      <c r="H46" s="110">
        <v>6.0000000000000001E-3</v>
      </c>
      <c r="I46" s="109" t="e">
        <f>Nabidka_MIN!E46/E46*100</f>
        <v>#DIV/0!</v>
      </c>
      <c r="J46" s="109" t="e">
        <f t="shared" si="1"/>
        <v>#DIV/0!</v>
      </c>
    </row>
    <row r="47" spans="2:10" ht="43.5" thickBot="1">
      <c r="B47" s="44" t="s">
        <v>89</v>
      </c>
      <c r="C47" s="45">
        <v>1</v>
      </c>
      <c r="D47" s="45">
        <v>12000</v>
      </c>
      <c r="E47" s="106"/>
      <c r="H47" s="110">
        <v>0.09</v>
      </c>
      <c r="I47" s="109" t="e">
        <f>Nabidka_MIN!E47/E47*100</f>
        <v>#DIV/0!</v>
      </c>
      <c r="J47" s="109" t="e">
        <f t="shared" si="1"/>
        <v>#DIV/0!</v>
      </c>
    </row>
    <row r="48" spans="2:10" ht="15" thickBot="1">
      <c r="B48" s="46"/>
      <c r="C48" s="46"/>
      <c r="D48" s="46"/>
      <c r="E48" s="47"/>
      <c r="H48" s="111"/>
      <c r="I48" s="111"/>
      <c r="J48" s="112"/>
    </row>
    <row r="49" spans="2:10" ht="14.25" thickBot="1">
      <c r="B49" s="92" t="s">
        <v>43</v>
      </c>
      <c r="C49" s="93"/>
      <c r="D49" s="93"/>
      <c r="E49" s="42"/>
      <c r="H49" s="111"/>
      <c r="I49" s="111"/>
      <c r="J49" s="113"/>
    </row>
    <row r="50" spans="2:10" ht="43.5" thickBot="1">
      <c r="B50" s="34"/>
      <c r="C50" s="43" t="s">
        <v>46</v>
      </c>
      <c r="D50" s="43" t="s">
        <v>45</v>
      </c>
      <c r="E50" s="43" t="s">
        <v>44</v>
      </c>
      <c r="H50" s="111"/>
      <c r="I50" s="111"/>
      <c r="J50" s="114"/>
    </row>
    <row r="51" spans="2:10" ht="29.25" thickBot="1">
      <c r="B51" s="44" t="s">
        <v>42</v>
      </c>
      <c r="C51" s="45">
        <v>1</v>
      </c>
      <c r="D51" s="105">
        <v>200000</v>
      </c>
      <c r="E51" s="104"/>
      <c r="H51" s="110">
        <v>5.0000000000000001E-3</v>
      </c>
      <c r="I51" s="109" t="e">
        <f>Nabidka_MIN!E51/E51*100</f>
        <v>#DIV/0!</v>
      </c>
      <c r="J51" s="109" t="e">
        <f t="shared" ref="J51:J53" si="2">I51*H51</f>
        <v>#DIV/0!</v>
      </c>
    </row>
    <row r="52" spans="2:10" ht="29.25" thickBot="1">
      <c r="B52" s="44" t="s">
        <v>41</v>
      </c>
      <c r="C52" s="45">
        <v>1</v>
      </c>
      <c r="D52" s="105">
        <v>300000</v>
      </c>
      <c r="E52" s="104"/>
      <c r="H52" s="110">
        <v>7.0000000000000001E-3</v>
      </c>
      <c r="I52" s="109" t="e">
        <f>Nabidka_MIN!E52/E52*100</f>
        <v>#DIV/0!</v>
      </c>
      <c r="J52" s="109" t="e">
        <f t="shared" si="2"/>
        <v>#DIV/0!</v>
      </c>
    </row>
    <row r="53" spans="2:10" ht="29.25" thickBot="1">
      <c r="B53" s="44" t="s">
        <v>40</v>
      </c>
      <c r="C53" s="48">
        <v>1</v>
      </c>
      <c r="D53" s="105">
        <v>3500000</v>
      </c>
      <c r="E53" s="106"/>
      <c r="H53" s="110">
        <v>4.3999999999999997E-2</v>
      </c>
      <c r="I53" s="109" t="e">
        <f>Nabidka_MIN!E53/E53*100</f>
        <v>#DIV/0!</v>
      </c>
      <c r="J53" s="109" t="e">
        <f t="shared" si="2"/>
        <v>#DIV/0!</v>
      </c>
    </row>
    <row r="54" spans="2:10" ht="14.25">
      <c r="B54" s="46"/>
      <c r="C54" s="46"/>
      <c r="D54" s="46"/>
      <c r="E54" s="47"/>
      <c r="H54" s="80"/>
      <c r="I54" s="80"/>
      <c r="J54" s="80"/>
    </row>
    <row r="55" spans="2:10" ht="14.25">
      <c r="B55" s="46"/>
      <c r="C55" s="46"/>
      <c r="D55" s="46"/>
      <c r="E55" s="47"/>
      <c r="H55" s="80"/>
      <c r="I55" s="80"/>
      <c r="J55" s="80"/>
    </row>
    <row r="56" spans="2:10">
      <c r="H56" s="80"/>
      <c r="I56" s="80"/>
      <c r="J56" s="80"/>
    </row>
    <row r="57" spans="2:10" s="32" customFormat="1" ht="31.5">
      <c r="B57" s="24" t="s">
        <v>33</v>
      </c>
      <c r="C57" s="25" t="s">
        <v>32</v>
      </c>
      <c r="D57" s="26" t="s">
        <v>31</v>
      </c>
      <c r="E57" s="22"/>
      <c r="F57" s="22"/>
      <c r="G57" s="22"/>
      <c r="H57" s="80"/>
      <c r="I57" s="80"/>
      <c r="J57" s="80"/>
    </row>
    <row r="58" spans="2:10" s="32" customFormat="1" ht="34.5" customHeight="1">
      <c r="B58" s="24" t="s">
        <v>58</v>
      </c>
      <c r="C58" s="25" t="s">
        <v>47</v>
      </c>
      <c r="D58" s="28">
        <v>0.04</v>
      </c>
      <c r="E58" s="22"/>
      <c r="F58" s="22"/>
      <c r="G58" s="22"/>
      <c r="H58" s="80"/>
      <c r="I58" s="80"/>
      <c r="J58" s="80"/>
    </row>
    <row r="59" spans="2:10" ht="16.5" thickBot="1">
      <c r="B59" s="39"/>
      <c r="C59" s="49"/>
      <c r="D59" s="50"/>
      <c r="E59" s="32"/>
      <c r="H59" s="80"/>
      <c r="I59" s="80"/>
      <c r="J59" s="80"/>
    </row>
    <row r="60" spans="2:10" ht="46.5" customHeight="1" thickBot="1">
      <c r="B60" s="92" t="s">
        <v>57</v>
      </c>
      <c r="C60" s="93"/>
      <c r="D60" s="93"/>
      <c r="E60" s="42"/>
      <c r="H60" s="80"/>
      <c r="I60" s="80"/>
      <c r="J60" s="80"/>
    </row>
    <row r="61" spans="2:10" ht="43.5" thickBot="1">
      <c r="B61" s="34"/>
      <c r="C61" s="43" t="s">
        <v>46</v>
      </c>
      <c r="D61" s="43" t="s">
        <v>45</v>
      </c>
      <c r="E61" s="43" t="s">
        <v>44</v>
      </c>
      <c r="F61" s="51"/>
      <c r="H61" s="80"/>
      <c r="I61" s="80"/>
      <c r="J61" s="80"/>
    </row>
    <row r="62" spans="2:10" ht="34.5" customHeight="1" thickBot="1">
      <c r="B62" s="44" t="s">
        <v>87</v>
      </c>
      <c r="C62" s="45">
        <v>1</v>
      </c>
      <c r="D62" s="45">
        <v>18000</v>
      </c>
      <c r="E62" s="104"/>
      <c r="H62" s="110">
        <v>2.5714285714285717E-3</v>
      </c>
      <c r="I62" s="109" t="e">
        <f>Nabidka_MIN!E62/E62*100</f>
        <v>#DIV/0!</v>
      </c>
      <c r="J62" s="109" t="e">
        <f t="shared" ref="J62:J64" si="3">I62*H62</f>
        <v>#DIV/0!</v>
      </c>
    </row>
    <row r="63" spans="2:10" ht="29.25" thickBot="1">
      <c r="B63" s="44" t="s">
        <v>88</v>
      </c>
      <c r="C63" s="45">
        <v>1</v>
      </c>
      <c r="D63" s="45">
        <v>16000</v>
      </c>
      <c r="E63" s="104"/>
      <c r="H63" s="110">
        <v>2.2857142857142859E-3</v>
      </c>
      <c r="I63" s="109" t="e">
        <f>Nabidka_MIN!E63/E63*100</f>
        <v>#DIV/0!</v>
      </c>
      <c r="J63" s="109" t="e">
        <f t="shared" si="3"/>
        <v>#DIV/0!</v>
      </c>
    </row>
    <row r="64" spans="2:10" ht="51.75" customHeight="1" thickBot="1">
      <c r="B64" s="44" t="s">
        <v>89</v>
      </c>
      <c r="C64" s="45">
        <v>1</v>
      </c>
      <c r="D64" s="45">
        <v>12000</v>
      </c>
      <c r="E64" s="106"/>
      <c r="H64" s="110">
        <v>7.8571428571428577E-3</v>
      </c>
      <c r="I64" s="109" t="e">
        <f>Nabidka_MIN!E64/E64*100</f>
        <v>#DIV/0!</v>
      </c>
      <c r="J64" s="109" t="e">
        <f t="shared" si="3"/>
        <v>#DIV/0!</v>
      </c>
    </row>
    <row r="65" spans="2:10" ht="13.5" thickBot="1">
      <c r="H65" s="80"/>
      <c r="I65" s="80"/>
      <c r="J65" s="80"/>
    </row>
    <row r="66" spans="2:10" ht="14.25" thickBot="1">
      <c r="B66" s="92" t="s">
        <v>56</v>
      </c>
      <c r="C66" s="93"/>
      <c r="D66" s="93"/>
      <c r="E66" s="42"/>
      <c r="H66" s="80"/>
      <c r="I66" s="80"/>
      <c r="J66" s="80"/>
    </row>
    <row r="67" spans="2:10" ht="43.5" thickBot="1">
      <c r="B67" s="34"/>
      <c r="C67" s="43" t="s">
        <v>46</v>
      </c>
      <c r="D67" s="43" t="s">
        <v>45</v>
      </c>
      <c r="E67" s="43" t="s">
        <v>44</v>
      </c>
      <c r="H67" s="80"/>
      <c r="I67" s="80"/>
      <c r="J67" s="80"/>
    </row>
    <row r="68" spans="2:10" ht="29.25" thickBot="1">
      <c r="B68" s="44" t="s">
        <v>55</v>
      </c>
      <c r="C68" s="45">
        <v>1</v>
      </c>
      <c r="D68" s="48">
        <v>120000</v>
      </c>
      <c r="E68" s="104"/>
      <c r="H68" s="110">
        <v>3.5714285714285713E-3</v>
      </c>
      <c r="I68" s="109" t="e">
        <f>Nabidka_MIN!E68/E68*100</f>
        <v>#DIV/0!</v>
      </c>
      <c r="J68" s="109" t="e">
        <f t="shared" ref="J68:J72" si="4">I68*H68</f>
        <v>#DIV/0!</v>
      </c>
    </row>
    <row r="69" spans="2:10" ht="59.25" thickBot="1">
      <c r="B69" s="44" t="s">
        <v>54</v>
      </c>
      <c r="C69" s="45">
        <v>1</v>
      </c>
      <c r="D69" s="48">
        <v>100000</v>
      </c>
      <c r="E69" s="104"/>
      <c r="H69" s="110">
        <v>1.28571428571429E-2</v>
      </c>
      <c r="I69" s="109" t="e">
        <f>Nabidka_MIN!E69/E69*100</f>
        <v>#DIV/0!</v>
      </c>
      <c r="J69" s="109" t="e">
        <f t="shared" si="4"/>
        <v>#DIV/0!</v>
      </c>
    </row>
    <row r="70" spans="2:10" ht="29.25" thickBot="1">
      <c r="B70" s="44" t="s">
        <v>53</v>
      </c>
      <c r="C70" s="48">
        <v>1</v>
      </c>
      <c r="D70" s="48">
        <v>400000</v>
      </c>
      <c r="E70" s="104"/>
      <c r="H70" s="110">
        <v>5.7142857142857143E-3</v>
      </c>
      <c r="I70" s="109" t="e">
        <f>Nabidka_MIN!E70/E70*100</f>
        <v>#DIV/0!</v>
      </c>
      <c r="J70" s="109" t="e">
        <f t="shared" si="4"/>
        <v>#DIV/0!</v>
      </c>
    </row>
    <row r="71" spans="2:10" ht="29.25" customHeight="1" thickBot="1">
      <c r="B71" s="44" t="s">
        <v>52</v>
      </c>
      <c r="C71" s="48">
        <v>1</v>
      </c>
      <c r="D71" s="48">
        <v>20000</v>
      </c>
      <c r="E71" s="104"/>
      <c r="H71" s="110">
        <v>2.2857142857142859E-3</v>
      </c>
      <c r="I71" s="109" t="e">
        <f>Nabidka_MIN!E71/E71*100</f>
        <v>#DIV/0!</v>
      </c>
      <c r="J71" s="109" t="e">
        <f t="shared" si="4"/>
        <v>#DIV/0!</v>
      </c>
    </row>
    <row r="72" spans="2:10" ht="29.25" thickBot="1">
      <c r="B72" s="44" t="s">
        <v>51</v>
      </c>
      <c r="C72" s="48">
        <v>1</v>
      </c>
      <c r="D72" s="48">
        <v>20000</v>
      </c>
      <c r="E72" s="106"/>
      <c r="H72" s="110">
        <v>2.8571428571428571E-3</v>
      </c>
      <c r="I72" s="109" t="e">
        <f>Nabidka_MIN!E72/E72*100</f>
        <v>#DIV/0!</v>
      </c>
      <c r="J72" s="109" t="e">
        <f t="shared" si="4"/>
        <v>#DIV/0!</v>
      </c>
    </row>
    <row r="73" spans="2:10" ht="14.25">
      <c r="B73" s="46"/>
      <c r="C73" s="38"/>
      <c r="D73" s="38"/>
      <c r="E73" s="47"/>
      <c r="H73" s="80"/>
      <c r="I73" s="80"/>
      <c r="J73" s="80"/>
    </row>
    <row r="74" spans="2:10" ht="14.25">
      <c r="B74" s="46"/>
      <c r="C74" s="38"/>
      <c r="D74" s="38"/>
      <c r="E74" s="47"/>
      <c r="H74" s="80"/>
      <c r="I74" s="80"/>
      <c r="J74" s="80"/>
    </row>
    <row r="75" spans="2:10" ht="48" customHeight="1">
      <c r="B75" s="46"/>
      <c r="C75" s="38"/>
      <c r="D75" s="38"/>
      <c r="E75" s="47"/>
      <c r="H75" s="80"/>
      <c r="I75" s="80"/>
      <c r="J75" s="80"/>
    </row>
    <row r="76" spans="2:10" ht="15">
      <c r="B76" s="23"/>
      <c r="C76" s="38"/>
      <c r="D76" s="38"/>
      <c r="E76" s="47"/>
      <c r="H76" s="80"/>
      <c r="I76" s="80"/>
      <c r="J76" s="80"/>
    </row>
    <row r="77" spans="2:10" ht="30.75" customHeight="1">
      <c r="B77" s="46"/>
      <c r="C77" s="38"/>
      <c r="D77" s="38"/>
      <c r="E77" s="47"/>
      <c r="H77" s="80"/>
      <c r="I77" s="80"/>
      <c r="J77" s="80"/>
    </row>
    <row r="78" spans="2:10" ht="14.25">
      <c r="B78" s="46"/>
      <c r="C78" s="46"/>
      <c r="D78" s="46"/>
      <c r="E78" s="47"/>
      <c r="H78" s="80"/>
      <c r="I78" s="80"/>
      <c r="J78" s="80"/>
    </row>
    <row r="79" spans="2:10" ht="31.5">
      <c r="B79" s="24" t="s">
        <v>33</v>
      </c>
      <c r="C79" s="25" t="s">
        <v>32</v>
      </c>
      <c r="D79" s="26" t="s">
        <v>31</v>
      </c>
      <c r="H79" s="80"/>
      <c r="I79" s="80"/>
      <c r="J79" s="80"/>
    </row>
    <row r="80" spans="2:10" ht="31.5">
      <c r="B80" s="24" t="s">
        <v>90</v>
      </c>
      <c r="C80" s="25" t="s">
        <v>38</v>
      </c>
      <c r="D80" s="28">
        <v>0.04</v>
      </c>
      <c r="H80" s="80"/>
      <c r="I80" s="80"/>
      <c r="J80" s="80"/>
    </row>
    <row r="81" spans="2:10" ht="16.5" thickBot="1">
      <c r="B81" s="39"/>
      <c r="C81" s="49"/>
      <c r="D81" s="50"/>
      <c r="H81" s="80"/>
      <c r="I81" s="80"/>
      <c r="J81" s="80"/>
    </row>
    <row r="82" spans="2:10" ht="43.5" thickBot="1">
      <c r="B82" s="34"/>
      <c r="C82" s="43" t="s">
        <v>46</v>
      </c>
      <c r="D82" s="43" t="s">
        <v>45</v>
      </c>
      <c r="E82" s="43" t="s">
        <v>44</v>
      </c>
      <c r="H82" s="80"/>
      <c r="I82" s="80"/>
      <c r="J82" s="80"/>
    </row>
    <row r="83" spans="2:10" ht="14.25" thickBot="1">
      <c r="B83" s="92" t="s">
        <v>61</v>
      </c>
      <c r="C83" s="93"/>
      <c r="D83" s="93"/>
      <c r="E83" s="42"/>
      <c r="F83" s="51"/>
      <c r="H83" s="80"/>
      <c r="I83" s="80"/>
      <c r="J83" s="80"/>
    </row>
    <row r="84" spans="2:10" ht="15" thickBot="1">
      <c r="B84" s="44" t="s">
        <v>37</v>
      </c>
      <c r="C84" s="45">
        <v>1</v>
      </c>
      <c r="D84" s="45">
        <v>120</v>
      </c>
      <c r="E84" s="106"/>
      <c r="H84" s="110">
        <v>1.2E-2</v>
      </c>
      <c r="I84" s="109" t="e">
        <f>Nabidka_MIN!E84/E84*100</f>
        <v>#DIV/0!</v>
      </c>
      <c r="J84" s="109" t="e">
        <f t="shared" ref="J84:J86" si="5">I84*H84</f>
        <v>#DIV/0!</v>
      </c>
    </row>
    <row r="85" spans="2:10" ht="15" thickBot="1">
      <c r="B85" s="44" t="s">
        <v>36</v>
      </c>
      <c r="C85" s="45">
        <v>1</v>
      </c>
      <c r="D85" s="45">
        <v>240</v>
      </c>
      <c r="E85" s="106"/>
      <c r="H85" s="110">
        <v>8.0000000000000002E-3</v>
      </c>
      <c r="I85" s="109" t="e">
        <f>Nabidka_MIN!E85/E85*100</f>
        <v>#DIV/0!</v>
      </c>
      <c r="J85" s="109" t="e">
        <f t="shared" si="5"/>
        <v>#DIV/0!</v>
      </c>
    </row>
    <row r="86" spans="2:10" ht="15" thickBot="1">
      <c r="B86" s="44" t="s">
        <v>35</v>
      </c>
      <c r="C86" s="45">
        <v>1</v>
      </c>
      <c r="D86" s="45">
        <v>504</v>
      </c>
      <c r="E86" s="106"/>
      <c r="H86" s="110">
        <v>4.0000000000000001E-3</v>
      </c>
      <c r="I86" s="109" t="e">
        <f>Nabidka_MIN!E86/E86*100</f>
        <v>#DIV/0!</v>
      </c>
      <c r="J86" s="109" t="e">
        <f t="shared" si="5"/>
        <v>#DIV/0!</v>
      </c>
    </row>
    <row r="87" spans="2:10" ht="13.5" thickBot="1">
      <c r="H87" s="80"/>
      <c r="I87" s="80"/>
      <c r="J87" s="80"/>
    </row>
    <row r="88" spans="2:10" ht="36" customHeight="1" thickBot="1">
      <c r="B88" s="92" t="s">
        <v>60</v>
      </c>
      <c r="C88" s="93"/>
      <c r="D88" s="93"/>
      <c r="E88" s="42"/>
      <c r="H88" s="80"/>
      <c r="I88" s="80"/>
      <c r="J88" s="80"/>
    </row>
    <row r="89" spans="2:10" ht="15" thickBot="1">
      <c r="B89" s="44" t="s">
        <v>37</v>
      </c>
      <c r="C89" s="45">
        <v>1</v>
      </c>
      <c r="D89" s="45">
        <v>120</v>
      </c>
      <c r="E89" s="106"/>
      <c r="H89" s="110">
        <v>8.0000000000000002E-3</v>
      </c>
      <c r="I89" s="109" t="e">
        <f>Nabidka_MIN!E89/E89*100</f>
        <v>#DIV/0!</v>
      </c>
      <c r="J89" s="109" t="e">
        <f t="shared" ref="J89:J91" si="6">I89*H89</f>
        <v>#DIV/0!</v>
      </c>
    </row>
    <row r="90" spans="2:10" ht="15" thickBot="1">
      <c r="B90" s="44" t="s">
        <v>36</v>
      </c>
      <c r="C90" s="45">
        <v>1</v>
      </c>
      <c r="D90" s="45">
        <v>240</v>
      </c>
      <c r="E90" s="106"/>
      <c r="H90" s="110">
        <v>5.0000000000000001E-3</v>
      </c>
      <c r="I90" s="109" t="e">
        <f>Nabidka_MIN!E90/E90*100</f>
        <v>#DIV/0!</v>
      </c>
      <c r="J90" s="109" t="e">
        <f t="shared" si="6"/>
        <v>#DIV/0!</v>
      </c>
    </row>
    <row r="91" spans="2:10" ht="15" thickBot="1">
      <c r="B91" s="44" t="s">
        <v>35</v>
      </c>
      <c r="C91" s="45">
        <v>1</v>
      </c>
      <c r="D91" s="45">
        <v>504</v>
      </c>
      <c r="E91" s="106"/>
      <c r="H91" s="110">
        <v>3.0000000000000001E-3</v>
      </c>
      <c r="I91" s="109" t="e">
        <f>Nabidka_MIN!E91/E91*100</f>
        <v>#DIV/0!</v>
      </c>
      <c r="J91" s="109" t="e">
        <f t="shared" si="6"/>
        <v>#DIV/0!</v>
      </c>
    </row>
    <row r="92" spans="2:10" ht="14.25">
      <c r="B92" s="46"/>
      <c r="C92" s="46"/>
      <c r="D92" s="46"/>
      <c r="E92" s="61"/>
      <c r="H92" s="80"/>
      <c r="I92" s="80"/>
      <c r="J92" s="80"/>
    </row>
    <row r="93" spans="2:10" ht="14.25">
      <c r="B93" s="38" t="s">
        <v>10</v>
      </c>
      <c r="C93" s="38"/>
      <c r="D93" s="38"/>
      <c r="H93" s="80"/>
      <c r="I93" s="80"/>
      <c r="J93" s="80"/>
    </row>
    <row r="94" spans="2:10" ht="34.5" customHeight="1">
      <c r="B94" s="38" t="s">
        <v>34</v>
      </c>
      <c r="H94" s="80"/>
      <c r="I94" s="80"/>
      <c r="J94" s="80"/>
    </row>
    <row r="95" spans="2:10">
      <c r="H95" s="80"/>
      <c r="I95" s="80"/>
      <c r="J95" s="80"/>
    </row>
    <row r="96" spans="2:10">
      <c r="H96" s="80"/>
      <c r="I96" s="80"/>
      <c r="J96" s="80"/>
    </row>
    <row r="97" spans="2:10" ht="31.5">
      <c r="B97" s="24" t="s">
        <v>33</v>
      </c>
      <c r="C97" s="25" t="s">
        <v>32</v>
      </c>
      <c r="D97" s="26" t="s">
        <v>31</v>
      </c>
      <c r="H97" s="80"/>
      <c r="I97" s="80"/>
      <c r="J97" s="80"/>
    </row>
    <row r="98" spans="2:10" ht="31.5">
      <c r="B98" s="24" t="s">
        <v>62</v>
      </c>
      <c r="C98" s="25" t="s">
        <v>50</v>
      </c>
      <c r="D98" s="28">
        <v>0.24</v>
      </c>
      <c r="H98" s="80"/>
      <c r="I98" s="80"/>
      <c r="J98" s="80"/>
    </row>
    <row r="99" spans="2:10" ht="13.5" thickBot="1">
      <c r="H99" s="80"/>
      <c r="I99" s="80"/>
      <c r="J99" s="80"/>
    </row>
    <row r="100" spans="2:10" ht="14.25" thickBot="1">
      <c r="B100" s="92" t="s">
        <v>91</v>
      </c>
      <c r="C100" s="98"/>
      <c r="D100" s="98"/>
      <c r="E100" s="99"/>
      <c r="H100" s="80"/>
      <c r="I100" s="80"/>
      <c r="J100" s="80"/>
    </row>
    <row r="101" spans="2:10" ht="29.25" thickBot="1">
      <c r="B101" s="34"/>
      <c r="C101" s="43" t="s">
        <v>92</v>
      </c>
      <c r="D101" s="43" t="s">
        <v>93</v>
      </c>
      <c r="E101" s="43" t="s">
        <v>49</v>
      </c>
      <c r="H101" s="80"/>
      <c r="I101" s="80"/>
      <c r="J101" s="80"/>
    </row>
    <row r="102" spans="2:10" ht="15" thickBot="1">
      <c r="B102" s="44" t="s">
        <v>48</v>
      </c>
      <c r="C102" s="44">
        <v>0</v>
      </c>
      <c r="D102" s="44">
        <v>5</v>
      </c>
      <c r="E102" s="85"/>
      <c r="H102" s="110">
        <v>0.08</v>
      </c>
      <c r="I102" s="109" t="e">
        <f>E102/Nabidka_MIN!E102*100</f>
        <v>#DIV/0!</v>
      </c>
      <c r="J102" s="109" t="e">
        <f t="shared" ref="J102:J103" si="7">I102*H102</f>
        <v>#DIV/0!</v>
      </c>
    </row>
    <row r="103" spans="2:10" ht="29.25" thickBot="1">
      <c r="B103" s="71" t="s">
        <v>94</v>
      </c>
      <c r="C103" s="71">
        <v>0</v>
      </c>
      <c r="D103" s="71">
        <v>2</v>
      </c>
      <c r="E103" s="85"/>
      <c r="H103" s="110">
        <v>0.16</v>
      </c>
      <c r="I103" s="109" t="e">
        <f>E103/Nabidka_MIN!E103*100</f>
        <v>#DIV/0!</v>
      </c>
      <c r="J103" s="109" t="e">
        <f t="shared" si="7"/>
        <v>#DIV/0!</v>
      </c>
    </row>
    <row r="104" spans="2:10" ht="14.25">
      <c r="B104" s="46"/>
      <c r="C104" s="38"/>
      <c r="D104" s="38"/>
      <c r="E104" s="47"/>
      <c r="H104" s="80"/>
      <c r="I104" s="80"/>
      <c r="J104" s="80"/>
    </row>
    <row r="105" spans="2:10" ht="31.5">
      <c r="B105" s="24" t="s">
        <v>33</v>
      </c>
      <c r="C105" s="25" t="s">
        <v>32</v>
      </c>
      <c r="D105" s="26" t="s">
        <v>31</v>
      </c>
      <c r="H105" s="80"/>
      <c r="I105" s="80"/>
      <c r="J105" s="80"/>
    </row>
    <row r="106" spans="2:10" ht="47.25">
      <c r="B106" s="24" t="s">
        <v>62</v>
      </c>
      <c r="C106" s="25" t="s">
        <v>95</v>
      </c>
      <c r="D106" s="28">
        <v>0.12</v>
      </c>
      <c r="H106" s="80"/>
      <c r="I106" s="80"/>
      <c r="J106" s="80"/>
    </row>
    <row r="107" spans="2:10" ht="13.5" thickBot="1">
      <c r="H107" s="80"/>
      <c r="I107" s="80"/>
      <c r="J107" s="80"/>
    </row>
    <row r="108" spans="2:10" ht="34.5" customHeight="1" thickBot="1">
      <c r="B108" s="92" t="s">
        <v>96</v>
      </c>
      <c r="C108" s="97"/>
      <c r="D108" s="97"/>
      <c r="E108" s="42"/>
      <c r="H108" s="80"/>
      <c r="I108" s="80"/>
      <c r="J108" s="80"/>
    </row>
    <row r="109" spans="2:10" ht="29.25" thickBot="1">
      <c r="B109" s="34"/>
      <c r="C109" s="43" t="s">
        <v>92</v>
      </c>
      <c r="D109" s="43" t="s">
        <v>93</v>
      </c>
      <c r="E109" s="43" t="s">
        <v>49</v>
      </c>
      <c r="H109" s="80"/>
      <c r="I109" s="80"/>
      <c r="J109" s="80"/>
    </row>
    <row r="110" spans="2:10" ht="14.25" thickBot="1">
      <c r="B110" s="92" t="s">
        <v>97</v>
      </c>
      <c r="C110" s="97"/>
      <c r="D110" s="97"/>
      <c r="E110" s="42"/>
      <c r="H110" s="80"/>
      <c r="I110" s="80"/>
      <c r="J110" s="80"/>
    </row>
    <row r="111" spans="2:10" ht="31.5" customHeight="1" thickBot="1">
      <c r="B111" s="44" t="s">
        <v>98</v>
      </c>
      <c r="C111" s="45">
        <v>0</v>
      </c>
      <c r="D111" s="45">
        <v>8</v>
      </c>
      <c r="E111" s="101"/>
      <c r="H111" s="80"/>
      <c r="I111" s="80"/>
      <c r="J111" s="80"/>
    </row>
    <row r="112" spans="2:10" ht="15" thickBot="1">
      <c r="B112" s="44" t="s">
        <v>99</v>
      </c>
      <c r="C112" s="45">
        <v>0</v>
      </c>
      <c r="D112" s="45">
        <v>14</v>
      </c>
      <c r="E112" s="101"/>
      <c r="H112" s="80"/>
      <c r="I112" s="80"/>
      <c r="J112" s="80"/>
    </row>
    <row r="113" spans="2:10" ht="15" thickBot="1">
      <c r="B113" s="44" t="s">
        <v>100</v>
      </c>
      <c r="C113" s="45">
        <v>0</v>
      </c>
      <c r="D113" s="45">
        <v>20</v>
      </c>
      <c r="E113" s="101"/>
      <c r="H113" s="80"/>
      <c r="I113" s="80"/>
      <c r="J113" s="80"/>
    </row>
    <row r="114" spans="2:10" ht="14.25" thickBot="1">
      <c r="B114" s="92" t="s">
        <v>101</v>
      </c>
      <c r="C114" s="97"/>
      <c r="D114" s="97"/>
      <c r="E114" s="42"/>
      <c r="H114" s="80"/>
      <c r="I114" s="80"/>
      <c r="J114" s="80"/>
    </row>
    <row r="115" spans="2:10" ht="15" thickBot="1">
      <c r="B115" s="44" t="s">
        <v>98</v>
      </c>
      <c r="C115" s="45">
        <v>0</v>
      </c>
      <c r="D115" s="45">
        <v>8</v>
      </c>
      <c r="E115" s="101"/>
      <c r="H115" s="80"/>
      <c r="I115" s="80"/>
      <c r="J115" s="80"/>
    </row>
    <row r="116" spans="2:10" ht="32.25" customHeight="1" thickBot="1">
      <c r="B116" s="44" t="s">
        <v>102</v>
      </c>
      <c r="C116" s="45">
        <v>0</v>
      </c>
      <c r="D116" s="45">
        <v>22</v>
      </c>
      <c r="E116" s="101"/>
      <c r="H116" s="80"/>
      <c r="I116" s="80"/>
      <c r="J116" s="80"/>
    </row>
    <row r="117" spans="2:10" ht="15" thickBot="1">
      <c r="B117" s="44" t="s">
        <v>103</v>
      </c>
      <c r="C117" s="45">
        <v>0</v>
      </c>
      <c r="D117" s="45">
        <v>34</v>
      </c>
      <c r="E117" s="101"/>
      <c r="H117" s="80"/>
      <c r="I117" s="80"/>
      <c r="J117" s="80"/>
    </row>
    <row r="118" spans="2:10" ht="15" thickBot="1">
      <c r="B118" s="44" t="s">
        <v>99</v>
      </c>
      <c r="C118" s="45">
        <v>0</v>
      </c>
      <c r="D118" s="45">
        <v>14</v>
      </c>
      <c r="E118" s="101"/>
      <c r="H118" s="80"/>
      <c r="I118" s="80"/>
      <c r="J118" s="80"/>
    </row>
    <row r="119" spans="2:10" ht="15" thickBot="1">
      <c r="B119" s="44" t="s">
        <v>100</v>
      </c>
      <c r="C119" s="45">
        <v>0</v>
      </c>
      <c r="D119" s="45">
        <v>20</v>
      </c>
      <c r="E119" s="101"/>
      <c r="H119" s="80"/>
      <c r="I119" s="80"/>
      <c r="J119" s="80"/>
    </row>
    <row r="120" spans="2:10" ht="15" thickBot="1">
      <c r="B120" s="72" t="s">
        <v>104</v>
      </c>
      <c r="C120" s="72">
        <v>0</v>
      </c>
      <c r="D120" s="72">
        <v>82</v>
      </c>
      <c r="E120" s="101">
        <f>SUM(E111:E119)</f>
        <v>0</v>
      </c>
      <c r="H120" s="110">
        <v>0.12</v>
      </c>
      <c r="I120" s="109" t="e">
        <f>E120/Nabidka_MIN!E120*100</f>
        <v>#DIV/0!</v>
      </c>
      <c r="J120" s="109" t="e">
        <f t="shared" ref="J120" si="8">I120*H120</f>
        <v>#DIV/0!</v>
      </c>
    </row>
    <row r="121" spans="2:10" ht="14.25">
      <c r="B121" s="46"/>
      <c r="C121" s="38"/>
      <c r="D121" s="38"/>
      <c r="E121" s="47"/>
    </row>
  </sheetData>
  <mergeCells count="14">
    <mergeCell ref="B110:D110"/>
    <mergeCell ref="B114:D114"/>
    <mergeCell ref="B49:D49"/>
    <mergeCell ref="B60:D60"/>
    <mergeCell ref="B88:D88"/>
    <mergeCell ref="B66:D66"/>
    <mergeCell ref="B83:D83"/>
    <mergeCell ref="B100:E100"/>
    <mergeCell ref="B108:D108"/>
    <mergeCell ref="B2:G2"/>
    <mergeCell ref="B8:G8"/>
    <mergeCell ref="B32:F32"/>
    <mergeCell ref="B36:F36"/>
    <mergeCell ref="B43:D43"/>
  </mergeCells>
  <pageMargins left="0.39370078740157483" right="0.39370078740157483" top="0.14520833333333333" bottom="0.44" header="0.19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FF00"/>
    <pageSetUpPr fitToPage="1"/>
  </sheetPr>
  <dimension ref="A1:J121"/>
  <sheetViews>
    <sheetView zoomScaleNormal="100" workbookViewId="0">
      <selection activeCell="E120" sqref="E120"/>
    </sheetView>
  </sheetViews>
  <sheetFormatPr defaultRowHeight="12.75"/>
  <cols>
    <col min="1" max="1" width="9.140625" style="22"/>
    <col min="2" max="2" width="58.7109375" style="22" customWidth="1"/>
    <col min="3" max="3" width="14.7109375" style="22" customWidth="1"/>
    <col min="4" max="6" width="14.42578125" style="22" customWidth="1"/>
    <col min="7" max="7" width="12.7109375" style="22" customWidth="1"/>
    <col min="8" max="8" width="11.140625" style="22" customWidth="1"/>
    <col min="9" max="9" width="12.28515625" style="22" customWidth="1"/>
    <col min="10" max="10" width="12.140625" style="22" customWidth="1"/>
    <col min="11" max="16384" width="9.140625" style="22"/>
  </cols>
  <sheetData>
    <row r="1" spans="1:10" ht="30.75" customHeight="1">
      <c r="B1" s="84" t="s">
        <v>105</v>
      </c>
      <c r="C1" s="2" t="s">
        <v>63</v>
      </c>
      <c r="D1" s="70">
        <v>4</v>
      </c>
      <c r="E1" s="22" t="s">
        <v>71</v>
      </c>
      <c r="F1" s="21" t="s">
        <v>67</v>
      </c>
      <c r="G1" s="21"/>
      <c r="H1" s="107"/>
    </row>
    <row r="2" spans="1:10" ht="60" customHeight="1">
      <c r="B2" s="91" t="s">
        <v>72</v>
      </c>
      <c r="C2" s="89"/>
      <c r="D2" s="89"/>
      <c r="E2" s="89"/>
      <c r="F2" s="89"/>
      <c r="G2" s="89"/>
      <c r="I2" s="86" t="s">
        <v>108</v>
      </c>
      <c r="J2" s="86" t="s">
        <v>110</v>
      </c>
    </row>
    <row r="3" spans="1:10" ht="16.5" customHeight="1">
      <c r="B3" s="69" t="s">
        <v>73</v>
      </c>
      <c r="C3" s="69"/>
      <c r="D3" s="69"/>
      <c r="E3" s="70"/>
      <c r="F3" s="70"/>
      <c r="G3" s="70"/>
      <c r="I3" s="86" t="s">
        <v>104</v>
      </c>
      <c r="J3" s="86" t="s">
        <v>104</v>
      </c>
    </row>
    <row r="5" spans="1:10" ht="31.5">
      <c r="B5" s="24" t="s">
        <v>33</v>
      </c>
      <c r="C5" s="25" t="s">
        <v>32</v>
      </c>
      <c r="D5" s="26" t="s">
        <v>31</v>
      </c>
      <c r="H5" s="27"/>
      <c r="I5" s="115" t="e">
        <f>SUM(I10:I120)</f>
        <v>#DIV/0!</v>
      </c>
      <c r="J5" s="115" t="e">
        <f>SUM(J10:J120)</f>
        <v>#DIV/0!</v>
      </c>
    </row>
    <row r="6" spans="1:10" ht="21" customHeight="1">
      <c r="B6" s="24" t="s">
        <v>30</v>
      </c>
      <c r="C6" s="25" t="s">
        <v>47</v>
      </c>
      <c r="D6" s="28">
        <v>0.4</v>
      </c>
      <c r="F6" s="29"/>
      <c r="H6" s="27"/>
    </row>
    <row r="7" spans="1:10" s="32" customFormat="1" ht="15" customHeight="1" thickBot="1">
      <c r="B7" s="30"/>
      <c r="C7" s="31"/>
      <c r="D7" s="31"/>
      <c r="E7" s="31"/>
      <c r="F7" s="31"/>
    </row>
    <row r="8" spans="1:10" ht="23.25" customHeight="1" thickBot="1">
      <c r="B8" s="92" t="s">
        <v>0</v>
      </c>
      <c r="C8" s="93"/>
      <c r="D8" s="93"/>
      <c r="E8" s="93"/>
      <c r="F8" s="93"/>
      <c r="G8" s="94"/>
    </row>
    <row r="9" spans="1:10" ht="99.75" customHeight="1" thickBot="1">
      <c r="A9" s="52" t="s">
        <v>69</v>
      </c>
      <c r="B9" s="33" t="s">
        <v>74</v>
      </c>
      <c r="C9" s="53" t="s">
        <v>75</v>
      </c>
      <c r="D9" s="53" t="s">
        <v>76</v>
      </c>
      <c r="E9" s="53" t="s">
        <v>77</v>
      </c>
      <c r="F9" s="53" t="s">
        <v>78</v>
      </c>
      <c r="G9" s="74" t="s">
        <v>79</v>
      </c>
      <c r="H9" s="74" t="s">
        <v>80</v>
      </c>
      <c r="I9" s="86" t="s">
        <v>111</v>
      </c>
      <c r="J9" s="86" t="s">
        <v>109</v>
      </c>
    </row>
    <row r="10" spans="1:10" ht="18.75" customHeight="1">
      <c r="A10" s="68">
        <v>1</v>
      </c>
      <c r="B10" s="63" t="s">
        <v>29</v>
      </c>
      <c r="C10" s="64">
        <v>1</v>
      </c>
      <c r="D10" s="65">
        <v>0.9</v>
      </c>
      <c r="E10" s="64">
        <v>48</v>
      </c>
      <c r="F10" s="66" t="s">
        <v>81</v>
      </c>
      <c r="G10" s="75"/>
      <c r="H10" s="108">
        <v>5.1948051948051957E-3</v>
      </c>
      <c r="I10" s="109" t="e">
        <f>Nabidka_MIN!G10/G10*100</f>
        <v>#DIV/0!</v>
      </c>
      <c r="J10" s="109" t="e">
        <f>I10*H10</f>
        <v>#DIV/0!</v>
      </c>
    </row>
    <row r="11" spans="1:10" ht="15.75" customHeight="1">
      <c r="A11" s="67">
        <v>1</v>
      </c>
      <c r="B11" s="63" t="s">
        <v>28</v>
      </c>
      <c r="C11" s="64">
        <v>1</v>
      </c>
      <c r="D11" s="65">
        <v>0.9</v>
      </c>
      <c r="E11" s="64">
        <v>48</v>
      </c>
      <c r="F11" s="66" t="s">
        <v>81</v>
      </c>
      <c r="G11" s="75"/>
      <c r="H11" s="108">
        <v>2.0779220779220783E-2</v>
      </c>
      <c r="I11" s="109" t="e">
        <f>Nabidka_MIN!G11/G11*100</f>
        <v>#DIV/0!</v>
      </c>
      <c r="J11" s="109" t="e">
        <f t="shared" ref="J11:J30" si="0">I11*H11</f>
        <v>#DIV/0!</v>
      </c>
    </row>
    <row r="12" spans="1:10" ht="14.25">
      <c r="A12" s="59">
        <v>1</v>
      </c>
      <c r="B12" s="54" t="s">
        <v>27</v>
      </c>
      <c r="C12" s="55">
        <v>1</v>
      </c>
      <c r="D12" s="56">
        <v>0.9</v>
      </c>
      <c r="E12" s="55">
        <v>48</v>
      </c>
      <c r="F12" s="60" t="s">
        <v>81</v>
      </c>
      <c r="G12" s="75"/>
      <c r="H12" s="108">
        <v>2.5974025974025972E-2</v>
      </c>
      <c r="I12" s="109" t="e">
        <f>Nabidka_MIN!G12/G12*100</f>
        <v>#DIV/0!</v>
      </c>
      <c r="J12" s="109" t="e">
        <f t="shared" si="0"/>
        <v>#DIV/0!</v>
      </c>
    </row>
    <row r="13" spans="1:10" ht="14.25">
      <c r="A13" s="59">
        <v>2</v>
      </c>
      <c r="B13" s="57" t="s">
        <v>26</v>
      </c>
      <c r="C13" s="55">
        <v>1</v>
      </c>
      <c r="D13" s="56">
        <v>0.9</v>
      </c>
      <c r="E13" s="55">
        <v>48</v>
      </c>
      <c r="F13" s="60" t="s">
        <v>81</v>
      </c>
      <c r="G13" s="75"/>
      <c r="H13" s="108">
        <v>8.3116883116883117E-3</v>
      </c>
      <c r="I13" s="109" t="e">
        <f>Nabidka_MIN!G13/G13*100</f>
        <v>#DIV/0!</v>
      </c>
      <c r="J13" s="109" t="e">
        <f t="shared" si="0"/>
        <v>#DIV/0!</v>
      </c>
    </row>
    <row r="14" spans="1:10" ht="14.25">
      <c r="A14" s="59">
        <v>2</v>
      </c>
      <c r="B14" s="54" t="s">
        <v>25</v>
      </c>
      <c r="C14" s="55">
        <v>1</v>
      </c>
      <c r="D14" s="56">
        <v>0.9</v>
      </c>
      <c r="E14" s="55">
        <v>48</v>
      </c>
      <c r="F14" s="60" t="s">
        <v>81</v>
      </c>
      <c r="G14" s="75"/>
      <c r="H14" s="108">
        <v>3.1168831168831169E-3</v>
      </c>
      <c r="I14" s="109" t="e">
        <f>Nabidka_MIN!G14/G14*100</f>
        <v>#DIV/0!</v>
      </c>
      <c r="J14" s="109" t="e">
        <f t="shared" si="0"/>
        <v>#DIV/0!</v>
      </c>
    </row>
    <row r="15" spans="1:10" ht="25.5">
      <c r="A15" s="59">
        <v>2</v>
      </c>
      <c r="B15" s="57" t="s">
        <v>24</v>
      </c>
      <c r="C15" s="55">
        <v>1</v>
      </c>
      <c r="D15" s="56">
        <v>0.9</v>
      </c>
      <c r="E15" s="55">
        <v>48</v>
      </c>
      <c r="F15" s="60" t="s">
        <v>81</v>
      </c>
      <c r="G15" s="75"/>
      <c r="H15" s="108">
        <v>3.1168831168831169E-3</v>
      </c>
      <c r="I15" s="109" t="e">
        <f>Nabidka_MIN!G15/G15*100</f>
        <v>#DIV/0!</v>
      </c>
      <c r="J15" s="109" t="e">
        <f t="shared" si="0"/>
        <v>#DIV/0!</v>
      </c>
    </row>
    <row r="16" spans="1:10" ht="14.25">
      <c r="A16" s="59">
        <v>5</v>
      </c>
      <c r="B16" s="54" t="s">
        <v>23</v>
      </c>
      <c r="C16" s="55">
        <v>1</v>
      </c>
      <c r="D16" s="56">
        <v>0.9</v>
      </c>
      <c r="E16" s="55">
        <v>48</v>
      </c>
      <c r="F16" s="60" t="s">
        <v>81</v>
      </c>
      <c r="G16" s="75"/>
      <c r="H16" s="108">
        <v>5.1948051948051957E-3</v>
      </c>
      <c r="I16" s="109" t="e">
        <f>Nabidka_MIN!G16/G16*100</f>
        <v>#DIV/0!</v>
      </c>
      <c r="J16" s="109" t="e">
        <f t="shared" si="0"/>
        <v>#DIV/0!</v>
      </c>
    </row>
    <row r="17" spans="1:10" ht="14.25">
      <c r="A17" s="59">
        <v>5</v>
      </c>
      <c r="B17" s="54" t="s">
        <v>22</v>
      </c>
      <c r="C17" s="55">
        <v>1</v>
      </c>
      <c r="D17" s="56">
        <v>0.9</v>
      </c>
      <c r="E17" s="55">
        <v>48</v>
      </c>
      <c r="F17" s="60" t="s">
        <v>81</v>
      </c>
      <c r="G17" s="75"/>
      <c r="H17" s="108">
        <v>2.0779220779220783E-2</v>
      </c>
      <c r="I17" s="109" t="e">
        <f>Nabidka_MIN!G17/G17*100</f>
        <v>#DIV/0!</v>
      </c>
      <c r="J17" s="109" t="e">
        <f t="shared" si="0"/>
        <v>#DIV/0!</v>
      </c>
    </row>
    <row r="18" spans="1:10" ht="25.5">
      <c r="A18" s="59">
        <v>5</v>
      </c>
      <c r="B18" s="54" t="s">
        <v>21</v>
      </c>
      <c r="C18" s="55">
        <v>1</v>
      </c>
      <c r="D18" s="56">
        <v>0.9</v>
      </c>
      <c r="E18" s="55">
        <v>48</v>
      </c>
      <c r="F18" s="60" t="s">
        <v>81</v>
      </c>
      <c r="G18" s="75"/>
      <c r="H18" s="108">
        <v>1.5584415584415584E-2</v>
      </c>
      <c r="I18" s="109" t="e">
        <f>Nabidka_MIN!G18/G18*100</f>
        <v>#DIV/0!</v>
      </c>
      <c r="J18" s="109" t="e">
        <f t="shared" si="0"/>
        <v>#DIV/0!</v>
      </c>
    </row>
    <row r="19" spans="1:10" ht="14.25">
      <c r="A19" s="59">
        <v>5</v>
      </c>
      <c r="B19" s="54" t="s">
        <v>20</v>
      </c>
      <c r="C19" s="55">
        <v>1</v>
      </c>
      <c r="D19" s="56">
        <v>0.9</v>
      </c>
      <c r="E19" s="55">
        <v>48</v>
      </c>
      <c r="F19" s="60" t="s">
        <v>81</v>
      </c>
      <c r="G19" s="75"/>
      <c r="H19" s="108">
        <v>1.0389610389610391E-2</v>
      </c>
      <c r="I19" s="109" t="e">
        <f>Nabidka_MIN!G19/G19*100</f>
        <v>#DIV/0!</v>
      </c>
      <c r="J19" s="109" t="e">
        <f t="shared" si="0"/>
        <v>#DIV/0!</v>
      </c>
    </row>
    <row r="20" spans="1:10" ht="14.25">
      <c r="A20" s="59">
        <v>8</v>
      </c>
      <c r="B20" s="54" t="s">
        <v>19</v>
      </c>
      <c r="C20" s="55">
        <v>1</v>
      </c>
      <c r="D20" s="56">
        <v>0.9</v>
      </c>
      <c r="E20" s="55">
        <v>48</v>
      </c>
      <c r="F20" s="60" t="s">
        <v>81</v>
      </c>
      <c r="G20" s="75"/>
      <c r="H20" s="108">
        <v>1.0389610389610391E-2</v>
      </c>
      <c r="I20" s="109" t="e">
        <f>Nabidka_MIN!G20/G20*100</f>
        <v>#DIV/0!</v>
      </c>
      <c r="J20" s="109" t="e">
        <f t="shared" si="0"/>
        <v>#DIV/0!</v>
      </c>
    </row>
    <row r="21" spans="1:10" ht="14.25">
      <c r="A21" s="59">
        <v>8</v>
      </c>
      <c r="B21" s="54" t="s">
        <v>18</v>
      </c>
      <c r="C21" s="55">
        <v>1</v>
      </c>
      <c r="D21" s="56">
        <v>0.9</v>
      </c>
      <c r="E21" s="55">
        <v>48</v>
      </c>
      <c r="F21" s="60" t="s">
        <v>81</v>
      </c>
      <c r="G21" s="75"/>
      <c r="H21" s="108">
        <v>5.1948051948051957E-3</v>
      </c>
      <c r="I21" s="109" t="e">
        <f>Nabidka_MIN!G21/G21*100</f>
        <v>#DIV/0!</v>
      </c>
      <c r="J21" s="109" t="e">
        <f t="shared" si="0"/>
        <v>#DIV/0!</v>
      </c>
    </row>
    <row r="22" spans="1:10" ht="14.25">
      <c r="A22" s="59">
        <v>8</v>
      </c>
      <c r="B22" s="54" t="s">
        <v>17</v>
      </c>
      <c r="C22" s="55">
        <v>1</v>
      </c>
      <c r="D22" s="56">
        <v>0.9</v>
      </c>
      <c r="E22" s="55">
        <v>48</v>
      </c>
      <c r="F22" s="60" t="s">
        <v>81</v>
      </c>
      <c r="G22" s="75"/>
      <c r="H22" s="108">
        <v>1.0389610389610391E-2</v>
      </c>
      <c r="I22" s="109" t="e">
        <f>Nabidka_MIN!G22/G22*100</f>
        <v>#DIV/0!</v>
      </c>
      <c r="J22" s="109" t="e">
        <f t="shared" si="0"/>
        <v>#DIV/0!</v>
      </c>
    </row>
    <row r="23" spans="1:10" ht="14.25">
      <c r="A23" s="59">
        <v>8</v>
      </c>
      <c r="B23" s="54" t="s">
        <v>16</v>
      </c>
      <c r="C23" s="55">
        <v>1</v>
      </c>
      <c r="D23" s="56">
        <v>0.9</v>
      </c>
      <c r="E23" s="55">
        <v>48</v>
      </c>
      <c r="F23" s="60" t="s">
        <v>81</v>
      </c>
      <c r="G23" s="75"/>
      <c r="H23" s="108">
        <v>1.0389610389610391E-2</v>
      </c>
      <c r="I23" s="109" t="e">
        <f>Nabidka_MIN!G23/G23*100</f>
        <v>#DIV/0!</v>
      </c>
      <c r="J23" s="109" t="e">
        <f t="shared" si="0"/>
        <v>#DIV/0!</v>
      </c>
    </row>
    <row r="24" spans="1:10" ht="14.25">
      <c r="A24" s="59">
        <v>8</v>
      </c>
      <c r="B24" s="54" t="s">
        <v>15</v>
      </c>
      <c r="C24" s="55">
        <v>1</v>
      </c>
      <c r="D24" s="56">
        <v>0.9</v>
      </c>
      <c r="E24" s="55">
        <v>48</v>
      </c>
      <c r="F24" s="60" t="s">
        <v>81</v>
      </c>
      <c r="G24" s="75"/>
      <c r="H24" s="108">
        <v>5.1948051948051957E-3</v>
      </c>
      <c r="I24" s="109" t="e">
        <f>Nabidka_MIN!G24/G24*100</f>
        <v>#DIV/0!</v>
      </c>
      <c r="J24" s="109" t="e">
        <f t="shared" si="0"/>
        <v>#DIV/0!</v>
      </c>
    </row>
    <row r="25" spans="1:10" ht="14.25">
      <c r="A25" s="59">
        <v>11</v>
      </c>
      <c r="B25" s="54" t="s">
        <v>14</v>
      </c>
      <c r="C25" s="55">
        <v>1</v>
      </c>
      <c r="D25" s="58">
        <v>0.92</v>
      </c>
      <c r="E25" s="55">
        <v>24</v>
      </c>
      <c r="F25" s="62" t="s">
        <v>82</v>
      </c>
      <c r="G25" s="75"/>
      <c r="H25" s="108">
        <v>4.6753246753246755E-2</v>
      </c>
      <c r="I25" s="109" t="e">
        <f>Nabidka_MIN!G25/G25*100</f>
        <v>#DIV/0!</v>
      </c>
      <c r="J25" s="109" t="e">
        <f t="shared" si="0"/>
        <v>#DIV/0!</v>
      </c>
    </row>
    <row r="26" spans="1:10" ht="25.5">
      <c r="A26" s="59">
        <v>12</v>
      </c>
      <c r="B26" s="54" t="s">
        <v>83</v>
      </c>
      <c r="C26" s="55">
        <v>1</v>
      </c>
      <c r="D26" s="58">
        <v>0.92</v>
      </c>
      <c r="E26" s="55">
        <v>24</v>
      </c>
      <c r="F26" s="62" t="s">
        <v>82</v>
      </c>
      <c r="G26" s="75"/>
      <c r="H26" s="108">
        <v>1.7662337662337664E-2</v>
      </c>
      <c r="I26" s="109" t="e">
        <f>Nabidka_MIN!G26/G26*100</f>
        <v>#DIV/0!</v>
      </c>
      <c r="J26" s="109" t="e">
        <f t="shared" si="0"/>
        <v>#DIV/0!</v>
      </c>
    </row>
    <row r="27" spans="1:10" ht="25.5">
      <c r="A27" s="59">
        <v>13</v>
      </c>
      <c r="B27" s="54" t="s">
        <v>13</v>
      </c>
      <c r="C27" s="55">
        <v>1</v>
      </c>
      <c r="D27" s="58">
        <v>0.92</v>
      </c>
      <c r="E27" s="55">
        <v>24</v>
      </c>
      <c r="F27" s="62" t="s">
        <v>82</v>
      </c>
      <c r="G27" s="75"/>
      <c r="H27" s="108">
        <v>4.6753246753246755E-2</v>
      </c>
      <c r="I27" s="109" t="e">
        <f>Nabidka_MIN!G27/G27*100</f>
        <v>#DIV/0!</v>
      </c>
      <c r="J27" s="109" t="e">
        <f t="shared" si="0"/>
        <v>#DIV/0!</v>
      </c>
    </row>
    <row r="28" spans="1:10" ht="14.25">
      <c r="A28" s="59">
        <v>14</v>
      </c>
      <c r="B28" s="54" t="s">
        <v>12</v>
      </c>
      <c r="C28" s="55">
        <v>1</v>
      </c>
      <c r="D28" s="58">
        <v>0.92</v>
      </c>
      <c r="E28" s="55">
        <v>24</v>
      </c>
      <c r="F28" s="62" t="s">
        <v>82</v>
      </c>
      <c r="G28" s="75"/>
      <c r="H28" s="108">
        <v>7.2727272727272738E-2</v>
      </c>
      <c r="I28" s="109" t="e">
        <f>Nabidka_MIN!G28/G28*100</f>
        <v>#DIV/0!</v>
      </c>
      <c r="J28" s="109" t="e">
        <f t="shared" si="0"/>
        <v>#DIV/0!</v>
      </c>
    </row>
    <row r="29" spans="1:10" ht="14.25">
      <c r="A29" s="59">
        <v>14</v>
      </c>
      <c r="B29" s="57" t="s">
        <v>11</v>
      </c>
      <c r="C29" s="55">
        <v>1</v>
      </c>
      <c r="D29" s="58">
        <v>0.92</v>
      </c>
      <c r="E29" s="55">
        <v>24</v>
      </c>
      <c r="F29" s="62" t="s">
        <v>82</v>
      </c>
      <c r="G29" s="75"/>
      <c r="H29" s="108">
        <v>3.1168831168831169E-2</v>
      </c>
      <c r="I29" s="109" t="e">
        <f>Nabidka_MIN!G29/G29*100</f>
        <v>#DIV/0!</v>
      </c>
      <c r="J29" s="109" t="e">
        <f t="shared" si="0"/>
        <v>#DIV/0!</v>
      </c>
    </row>
    <row r="30" spans="1:10" ht="38.25">
      <c r="A30" s="59">
        <v>15</v>
      </c>
      <c r="B30" s="57" t="s">
        <v>84</v>
      </c>
      <c r="C30" s="55">
        <v>1</v>
      </c>
      <c r="D30" s="58">
        <v>0.92</v>
      </c>
      <c r="E30" s="55">
        <v>24</v>
      </c>
      <c r="F30" s="62" t="s">
        <v>82</v>
      </c>
      <c r="G30" s="75"/>
      <c r="H30" s="108">
        <v>2.4935064935064935E-2</v>
      </c>
      <c r="I30" s="109" t="e">
        <f>Nabidka_MIN!G30/G30*100</f>
        <v>#DIV/0!</v>
      </c>
      <c r="J30" s="109" t="e">
        <f t="shared" si="0"/>
        <v>#DIV/0!</v>
      </c>
    </row>
    <row r="31" spans="1:10" ht="15" thickBot="1">
      <c r="A31" s="32"/>
      <c r="B31" s="35"/>
      <c r="C31" s="36"/>
      <c r="D31" s="36"/>
      <c r="E31" s="36"/>
      <c r="F31" s="36"/>
      <c r="G31" s="76"/>
      <c r="H31" s="80"/>
      <c r="I31" s="80"/>
      <c r="J31" s="80"/>
    </row>
    <row r="32" spans="1:10" ht="22.5" customHeight="1" thickBot="1">
      <c r="A32" s="32"/>
      <c r="B32" s="95" t="s">
        <v>85</v>
      </c>
      <c r="C32" s="96"/>
      <c r="D32" s="96"/>
      <c r="E32" s="96"/>
      <c r="F32" s="96"/>
      <c r="G32" s="102">
        <f>SUM(G10:G30)</f>
        <v>0</v>
      </c>
      <c r="H32" s="80"/>
      <c r="I32" s="80"/>
      <c r="J32" s="80"/>
    </row>
    <row r="33" spans="2:10">
      <c r="G33" s="78"/>
      <c r="H33" s="80"/>
      <c r="I33" s="80"/>
      <c r="J33" s="80"/>
    </row>
    <row r="34" spans="2:10">
      <c r="G34" s="78"/>
      <c r="H34" s="80"/>
      <c r="I34" s="80"/>
      <c r="J34" s="80"/>
    </row>
    <row r="35" spans="2:10" ht="13.5" thickBot="1">
      <c r="D35" s="37"/>
      <c r="H35" s="80"/>
      <c r="I35" s="80"/>
      <c r="J35" s="80"/>
    </row>
    <row r="36" spans="2:10" ht="97.5" customHeight="1" thickBot="1">
      <c r="B36" s="95" t="s">
        <v>86</v>
      </c>
      <c r="C36" s="96"/>
      <c r="D36" s="96"/>
      <c r="E36" s="96"/>
      <c r="F36" s="96"/>
      <c r="G36" s="103">
        <f>G32*16</f>
        <v>0</v>
      </c>
      <c r="H36" s="80"/>
      <c r="I36" s="80"/>
      <c r="J36" s="80"/>
    </row>
    <row r="37" spans="2:10">
      <c r="H37" s="80"/>
      <c r="I37" s="80"/>
      <c r="J37" s="80"/>
    </row>
    <row r="38" spans="2:10" ht="14.25">
      <c r="B38" s="38"/>
      <c r="H38" s="80"/>
      <c r="I38" s="80"/>
      <c r="J38" s="80"/>
    </row>
    <row r="39" spans="2:10" ht="15">
      <c r="B39" s="23"/>
      <c r="C39" s="23"/>
      <c r="D39" s="23"/>
      <c r="E39" s="23"/>
      <c r="H39" s="80"/>
      <c r="I39" s="80"/>
      <c r="J39" s="80"/>
    </row>
    <row r="40" spans="2:10" ht="31.5">
      <c r="B40" s="24" t="s">
        <v>33</v>
      </c>
      <c r="C40" s="25" t="s">
        <v>32</v>
      </c>
      <c r="D40" s="26" t="s">
        <v>31</v>
      </c>
      <c r="H40" s="80"/>
      <c r="I40" s="80"/>
      <c r="J40" s="80"/>
    </row>
    <row r="41" spans="2:10" ht="15.75">
      <c r="B41" s="24" t="s">
        <v>39</v>
      </c>
      <c r="C41" s="25" t="s">
        <v>47</v>
      </c>
      <c r="D41" s="28">
        <v>0.16</v>
      </c>
      <c r="H41" s="80"/>
      <c r="I41" s="80"/>
      <c r="J41" s="80"/>
    </row>
    <row r="42" spans="2:10" ht="16.5" thickBot="1">
      <c r="B42" s="39"/>
      <c r="C42" s="40"/>
      <c r="D42" s="41"/>
      <c r="E42" s="41"/>
      <c r="H42" s="80"/>
      <c r="I42" s="80"/>
      <c r="J42" s="80"/>
    </row>
    <row r="43" spans="2:10" ht="14.25" thickBot="1">
      <c r="B43" s="92" t="s">
        <v>59</v>
      </c>
      <c r="C43" s="93"/>
      <c r="D43" s="93"/>
      <c r="E43" s="42"/>
      <c r="H43" s="80"/>
      <c r="I43" s="80"/>
      <c r="J43" s="80"/>
    </row>
    <row r="44" spans="2:10" ht="43.5" thickBot="1">
      <c r="B44" s="34"/>
      <c r="C44" s="43" t="s">
        <v>46</v>
      </c>
      <c r="D44" s="43" t="s">
        <v>45</v>
      </c>
      <c r="E44" s="43" t="s">
        <v>44</v>
      </c>
      <c r="F44" s="51"/>
      <c r="H44" s="80"/>
      <c r="I44" s="80"/>
      <c r="J44" s="80"/>
    </row>
    <row r="45" spans="2:10" ht="29.25" thickBot="1">
      <c r="B45" s="44" t="s">
        <v>87</v>
      </c>
      <c r="C45" s="45">
        <v>1</v>
      </c>
      <c r="D45" s="45">
        <v>18000</v>
      </c>
      <c r="E45" s="104"/>
      <c r="H45" s="110">
        <v>8.0000000000000002E-3</v>
      </c>
      <c r="I45" s="109" t="e">
        <f>Nabidka_MIN!E45/E45*100</f>
        <v>#DIV/0!</v>
      </c>
      <c r="J45" s="109" t="e">
        <f t="shared" ref="J45:J47" si="1">I45*H45</f>
        <v>#DIV/0!</v>
      </c>
    </row>
    <row r="46" spans="2:10" ht="29.25" thickBot="1">
      <c r="B46" s="44" t="s">
        <v>88</v>
      </c>
      <c r="C46" s="45">
        <v>1</v>
      </c>
      <c r="D46" s="45">
        <v>16000</v>
      </c>
      <c r="E46" s="104"/>
      <c r="H46" s="110">
        <v>6.0000000000000001E-3</v>
      </c>
      <c r="I46" s="109" t="e">
        <f>Nabidka_MIN!E46/E46*100</f>
        <v>#DIV/0!</v>
      </c>
      <c r="J46" s="109" t="e">
        <f t="shared" si="1"/>
        <v>#DIV/0!</v>
      </c>
    </row>
    <row r="47" spans="2:10" ht="43.5" thickBot="1">
      <c r="B47" s="44" t="s">
        <v>89</v>
      </c>
      <c r="C47" s="45">
        <v>1</v>
      </c>
      <c r="D47" s="45">
        <v>12000</v>
      </c>
      <c r="E47" s="106"/>
      <c r="H47" s="110">
        <v>0.09</v>
      </c>
      <c r="I47" s="109" t="e">
        <f>Nabidka_MIN!E47/E47*100</f>
        <v>#DIV/0!</v>
      </c>
      <c r="J47" s="109" t="e">
        <f t="shared" si="1"/>
        <v>#DIV/0!</v>
      </c>
    </row>
    <row r="48" spans="2:10" ht="15" thickBot="1">
      <c r="B48" s="46"/>
      <c r="C48" s="46"/>
      <c r="D48" s="46"/>
      <c r="E48" s="47"/>
      <c r="H48" s="111"/>
      <c r="I48" s="111"/>
      <c r="J48" s="112"/>
    </row>
    <row r="49" spans="2:10" ht="14.25" thickBot="1">
      <c r="B49" s="92" t="s">
        <v>43</v>
      </c>
      <c r="C49" s="93"/>
      <c r="D49" s="93"/>
      <c r="E49" s="42"/>
      <c r="H49" s="111"/>
      <c r="I49" s="111"/>
      <c r="J49" s="113"/>
    </row>
    <row r="50" spans="2:10" ht="43.5" thickBot="1">
      <c r="B50" s="34"/>
      <c r="C50" s="43" t="s">
        <v>46</v>
      </c>
      <c r="D50" s="43" t="s">
        <v>45</v>
      </c>
      <c r="E50" s="43" t="s">
        <v>44</v>
      </c>
      <c r="H50" s="111"/>
      <c r="I50" s="111"/>
      <c r="J50" s="114"/>
    </row>
    <row r="51" spans="2:10" ht="29.25" thickBot="1">
      <c r="B51" s="44" t="s">
        <v>42</v>
      </c>
      <c r="C51" s="45">
        <v>1</v>
      </c>
      <c r="D51" s="105">
        <v>200000</v>
      </c>
      <c r="E51" s="104"/>
      <c r="H51" s="110">
        <v>5.0000000000000001E-3</v>
      </c>
      <c r="I51" s="109" t="e">
        <f>Nabidka_MIN!E51/E51*100</f>
        <v>#DIV/0!</v>
      </c>
      <c r="J51" s="109" t="e">
        <f t="shared" ref="J51:J53" si="2">I51*H51</f>
        <v>#DIV/0!</v>
      </c>
    </row>
    <row r="52" spans="2:10" ht="29.25" thickBot="1">
      <c r="B52" s="44" t="s">
        <v>41</v>
      </c>
      <c r="C52" s="45">
        <v>1</v>
      </c>
      <c r="D52" s="105">
        <v>300000</v>
      </c>
      <c r="E52" s="104"/>
      <c r="H52" s="110">
        <v>7.0000000000000001E-3</v>
      </c>
      <c r="I52" s="109" t="e">
        <f>Nabidka_MIN!E52/E52*100</f>
        <v>#DIV/0!</v>
      </c>
      <c r="J52" s="109" t="e">
        <f t="shared" si="2"/>
        <v>#DIV/0!</v>
      </c>
    </row>
    <row r="53" spans="2:10" ht="29.25" thickBot="1">
      <c r="B53" s="44" t="s">
        <v>40</v>
      </c>
      <c r="C53" s="48">
        <v>1</v>
      </c>
      <c r="D53" s="105">
        <v>3500000</v>
      </c>
      <c r="E53" s="106"/>
      <c r="H53" s="110">
        <v>4.3999999999999997E-2</v>
      </c>
      <c r="I53" s="109" t="e">
        <f>Nabidka_MIN!E53/E53*100</f>
        <v>#DIV/0!</v>
      </c>
      <c r="J53" s="109" t="e">
        <f t="shared" si="2"/>
        <v>#DIV/0!</v>
      </c>
    </row>
    <row r="54" spans="2:10" ht="14.25">
      <c r="B54" s="46"/>
      <c r="C54" s="46"/>
      <c r="D54" s="46"/>
      <c r="E54" s="47"/>
      <c r="H54" s="80"/>
      <c r="I54" s="80"/>
      <c r="J54" s="80"/>
    </row>
    <row r="55" spans="2:10" ht="14.25">
      <c r="B55" s="46"/>
      <c r="C55" s="46"/>
      <c r="D55" s="46"/>
      <c r="E55" s="47"/>
      <c r="H55" s="80"/>
      <c r="I55" s="80"/>
      <c r="J55" s="80"/>
    </row>
    <row r="56" spans="2:10">
      <c r="H56" s="80"/>
      <c r="I56" s="80"/>
      <c r="J56" s="80"/>
    </row>
    <row r="57" spans="2:10" s="32" customFormat="1" ht="31.5">
      <c r="B57" s="24" t="s">
        <v>33</v>
      </c>
      <c r="C57" s="25" t="s">
        <v>32</v>
      </c>
      <c r="D57" s="26" t="s">
        <v>31</v>
      </c>
      <c r="E57" s="22"/>
      <c r="F57" s="22"/>
      <c r="G57" s="22"/>
      <c r="H57" s="80"/>
      <c r="I57" s="80"/>
      <c r="J57" s="80"/>
    </row>
    <row r="58" spans="2:10" s="32" customFormat="1" ht="34.5" customHeight="1">
      <c r="B58" s="24" t="s">
        <v>58</v>
      </c>
      <c r="C58" s="25" t="s">
        <v>47</v>
      </c>
      <c r="D58" s="28">
        <v>0.04</v>
      </c>
      <c r="E58" s="22"/>
      <c r="F58" s="22"/>
      <c r="G58" s="22"/>
      <c r="H58" s="80"/>
      <c r="I58" s="80"/>
      <c r="J58" s="80"/>
    </row>
    <row r="59" spans="2:10" ht="16.5" thickBot="1">
      <c r="B59" s="39"/>
      <c r="C59" s="49"/>
      <c r="D59" s="50"/>
      <c r="E59" s="32"/>
      <c r="H59" s="80"/>
      <c r="I59" s="80"/>
      <c r="J59" s="80"/>
    </row>
    <row r="60" spans="2:10" ht="46.5" customHeight="1" thickBot="1">
      <c r="B60" s="92" t="s">
        <v>57</v>
      </c>
      <c r="C60" s="93"/>
      <c r="D60" s="93"/>
      <c r="E60" s="42"/>
      <c r="H60" s="80"/>
      <c r="I60" s="80"/>
      <c r="J60" s="80"/>
    </row>
    <row r="61" spans="2:10" ht="43.5" thickBot="1">
      <c r="B61" s="34"/>
      <c r="C61" s="43" t="s">
        <v>46</v>
      </c>
      <c r="D61" s="43" t="s">
        <v>45</v>
      </c>
      <c r="E61" s="43" t="s">
        <v>44</v>
      </c>
      <c r="F61" s="51"/>
      <c r="H61" s="80"/>
      <c r="I61" s="80"/>
      <c r="J61" s="80"/>
    </row>
    <row r="62" spans="2:10" ht="34.5" customHeight="1" thickBot="1">
      <c r="B62" s="44" t="s">
        <v>87</v>
      </c>
      <c r="C62" s="45">
        <v>1</v>
      </c>
      <c r="D62" s="45">
        <v>18000</v>
      </c>
      <c r="E62" s="104"/>
      <c r="H62" s="110">
        <v>2.5714285714285717E-3</v>
      </c>
      <c r="I62" s="109" t="e">
        <f>Nabidka_MIN!E62/E62*100</f>
        <v>#DIV/0!</v>
      </c>
      <c r="J62" s="109" t="e">
        <f t="shared" ref="J62:J64" si="3">I62*H62</f>
        <v>#DIV/0!</v>
      </c>
    </row>
    <row r="63" spans="2:10" ht="29.25" thickBot="1">
      <c r="B63" s="44" t="s">
        <v>88</v>
      </c>
      <c r="C63" s="45">
        <v>1</v>
      </c>
      <c r="D63" s="45">
        <v>16000</v>
      </c>
      <c r="E63" s="104"/>
      <c r="H63" s="110">
        <v>2.2857142857142859E-3</v>
      </c>
      <c r="I63" s="109" t="e">
        <f>Nabidka_MIN!E63/E63*100</f>
        <v>#DIV/0!</v>
      </c>
      <c r="J63" s="109" t="e">
        <f t="shared" si="3"/>
        <v>#DIV/0!</v>
      </c>
    </row>
    <row r="64" spans="2:10" ht="51.75" customHeight="1" thickBot="1">
      <c r="B64" s="44" t="s">
        <v>89</v>
      </c>
      <c r="C64" s="45">
        <v>1</v>
      </c>
      <c r="D64" s="45">
        <v>12000</v>
      </c>
      <c r="E64" s="106"/>
      <c r="H64" s="110">
        <v>7.8571428571428577E-3</v>
      </c>
      <c r="I64" s="109" t="e">
        <f>Nabidka_MIN!E64/E64*100</f>
        <v>#DIV/0!</v>
      </c>
      <c r="J64" s="109" t="e">
        <f t="shared" si="3"/>
        <v>#DIV/0!</v>
      </c>
    </row>
    <row r="65" spans="2:10" ht="13.5" thickBot="1">
      <c r="H65" s="80"/>
      <c r="I65" s="80"/>
      <c r="J65" s="80"/>
    </row>
    <row r="66" spans="2:10" ht="14.25" thickBot="1">
      <c r="B66" s="92" t="s">
        <v>56</v>
      </c>
      <c r="C66" s="93"/>
      <c r="D66" s="93"/>
      <c r="E66" s="42"/>
      <c r="H66" s="80"/>
      <c r="I66" s="80"/>
      <c r="J66" s="80"/>
    </row>
    <row r="67" spans="2:10" ht="43.5" thickBot="1">
      <c r="B67" s="34"/>
      <c r="C67" s="43" t="s">
        <v>46</v>
      </c>
      <c r="D67" s="43" t="s">
        <v>45</v>
      </c>
      <c r="E67" s="43" t="s">
        <v>44</v>
      </c>
      <c r="H67" s="80"/>
      <c r="I67" s="80"/>
      <c r="J67" s="80"/>
    </row>
    <row r="68" spans="2:10" ht="29.25" thickBot="1">
      <c r="B68" s="44" t="s">
        <v>55</v>
      </c>
      <c r="C68" s="45">
        <v>1</v>
      </c>
      <c r="D68" s="48">
        <v>120000</v>
      </c>
      <c r="E68" s="104"/>
      <c r="H68" s="110">
        <v>3.5714285714285713E-3</v>
      </c>
      <c r="I68" s="109" t="e">
        <f>Nabidka_MIN!E68/E68*100</f>
        <v>#DIV/0!</v>
      </c>
      <c r="J68" s="109" t="e">
        <f t="shared" ref="J68:J72" si="4">I68*H68</f>
        <v>#DIV/0!</v>
      </c>
    </row>
    <row r="69" spans="2:10" ht="59.25" thickBot="1">
      <c r="B69" s="44" t="s">
        <v>54</v>
      </c>
      <c r="C69" s="45">
        <v>1</v>
      </c>
      <c r="D69" s="48">
        <v>100000</v>
      </c>
      <c r="E69" s="104"/>
      <c r="H69" s="110">
        <v>1.28571428571429E-2</v>
      </c>
      <c r="I69" s="109" t="e">
        <f>Nabidka_MIN!E69/E69*100</f>
        <v>#DIV/0!</v>
      </c>
      <c r="J69" s="109" t="e">
        <f t="shared" si="4"/>
        <v>#DIV/0!</v>
      </c>
    </row>
    <row r="70" spans="2:10" ht="29.25" thickBot="1">
      <c r="B70" s="44" t="s">
        <v>53</v>
      </c>
      <c r="C70" s="48">
        <v>1</v>
      </c>
      <c r="D70" s="48">
        <v>400000</v>
      </c>
      <c r="E70" s="104"/>
      <c r="H70" s="110">
        <v>5.7142857142857143E-3</v>
      </c>
      <c r="I70" s="109" t="e">
        <f>Nabidka_MIN!E70/E70*100</f>
        <v>#DIV/0!</v>
      </c>
      <c r="J70" s="109" t="e">
        <f t="shared" si="4"/>
        <v>#DIV/0!</v>
      </c>
    </row>
    <row r="71" spans="2:10" ht="29.25" customHeight="1" thickBot="1">
      <c r="B71" s="44" t="s">
        <v>52</v>
      </c>
      <c r="C71" s="48">
        <v>1</v>
      </c>
      <c r="D71" s="48">
        <v>20000</v>
      </c>
      <c r="E71" s="104"/>
      <c r="H71" s="110">
        <v>2.2857142857142859E-3</v>
      </c>
      <c r="I71" s="109" t="e">
        <f>Nabidka_MIN!E71/E71*100</f>
        <v>#DIV/0!</v>
      </c>
      <c r="J71" s="109" t="e">
        <f t="shared" si="4"/>
        <v>#DIV/0!</v>
      </c>
    </row>
    <row r="72" spans="2:10" ht="29.25" thickBot="1">
      <c r="B72" s="44" t="s">
        <v>51</v>
      </c>
      <c r="C72" s="48">
        <v>1</v>
      </c>
      <c r="D72" s="48">
        <v>20000</v>
      </c>
      <c r="E72" s="106"/>
      <c r="H72" s="110">
        <v>2.8571428571428571E-3</v>
      </c>
      <c r="I72" s="109" t="e">
        <f>Nabidka_MIN!E72/E72*100</f>
        <v>#DIV/0!</v>
      </c>
      <c r="J72" s="109" t="e">
        <f t="shared" si="4"/>
        <v>#DIV/0!</v>
      </c>
    </row>
    <row r="73" spans="2:10" ht="14.25">
      <c r="B73" s="46"/>
      <c r="C73" s="38"/>
      <c r="D73" s="38"/>
      <c r="E73" s="47"/>
      <c r="H73" s="80"/>
      <c r="I73" s="80"/>
      <c r="J73" s="80"/>
    </row>
    <row r="74" spans="2:10" ht="14.25">
      <c r="B74" s="46"/>
      <c r="C74" s="38"/>
      <c r="D74" s="38"/>
      <c r="E74" s="47"/>
      <c r="H74" s="80"/>
      <c r="I74" s="80"/>
      <c r="J74" s="80"/>
    </row>
    <row r="75" spans="2:10" ht="48" customHeight="1">
      <c r="B75" s="46"/>
      <c r="C75" s="38"/>
      <c r="D75" s="38"/>
      <c r="E75" s="47"/>
      <c r="H75" s="80"/>
      <c r="I75" s="80"/>
      <c r="J75" s="80"/>
    </row>
    <row r="76" spans="2:10" ht="15">
      <c r="B76" s="23"/>
      <c r="C76" s="38"/>
      <c r="D76" s="38"/>
      <c r="E76" s="47"/>
      <c r="H76" s="80"/>
      <c r="I76" s="80"/>
      <c r="J76" s="80"/>
    </row>
    <row r="77" spans="2:10" ht="30.75" customHeight="1">
      <c r="B77" s="46"/>
      <c r="C77" s="38"/>
      <c r="D77" s="38"/>
      <c r="E77" s="47"/>
      <c r="H77" s="80"/>
      <c r="I77" s="80"/>
      <c r="J77" s="80"/>
    </row>
    <row r="78" spans="2:10" ht="14.25">
      <c r="B78" s="46"/>
      <c r="C78" s="46"/>
      <c r="D78" s="46"/>
      <c r="E78" s="47"/>
      <c r="H78" s="80"/>
      <c r="I78" s="80"/>
      <c r="J78" s="80"/>
    </row>
    <row r="79" spans="2:10" ht="31.5">
      <c r="B79" s="24" t="s">
        <v>33</v>
      </c>
      <c r="C79" s="25" t="s">
        <v>32</v>
      </c>
      <c r="D79" s="26" t="s">
        <v>31</v>
      </c>
      <c r="H79" s="80"/>
      <c r="I79" s="80"/>
      <c r="J79" s="80"/>
    </row>
    <row r="80" spans="2:10" ht="31.5">
      <c r="B80" s="24" t="s">
        <v>90</v>
      </c>
      <c r="C80" s="25" t="s">
        <v>38</v>
      </c>
      <c r="D80" s="28">
        <v>0.04</v>
      </c>
      <c r="H80" s="80"/>
      <c r="I80" s="80"/>
      <c r="J80" s="80"/>
    </row>
    <row r="81" spans="2:10" ht="16.5" thickBot="1">
      <c r="B81" s="39"/>
      <c r="C81" s="49"/>
      <c r="D81" s="50"/>
      <c r="H81" s="80"/>
      <c r="I81" s="80"/>
      <c r="J81" s="80"/>
    </row>
    <row r="82" spans="2:10" ht="43.5" thickBot="1">
      <c r="B82" s="34"/>
      <c r="C82" s="43" t="s">
        <v>46</v>
      </c>
      <c r="D82" s="43" t="s">
        <v>45</v>
      </c>
      <c r="E82" s="43" t="s">
        <v>44</v>
      </c>
      <c r="H82" s="80"/>
      <c r="I82" s="80"/>
      <c r="J82" s="80"/>
    </row>
    <row r="83" spans="2:10" ht="14.25" thickBot="1">
      <c r="B83" s="92" t="s">
        <v>61</v>
      </c>
      <c r="C83" s="93"/>
      <c r="D83" s="93"/>
      <c r="E83" s="42"/>
      <c r="F83" s="51"/>
      <c r="H83" s="80"/>
      <c r="I83" s="80"/>
      <c r="J83" s="80"/>
    </row>
    <row r="84" spans="2:10" ht="15" thickBot="1">
      <c r="B84" s="44" t="s">
        <v>37</v>
      </c>
      <c r="C84" s="45">
        <v>1</v>
      </c>
      <c r="D84" s="45">
        <v>120</v>
      </c>
      <c r="E84" s="106"/>
      <c r="H84" s="110">
        <v>1.2E-2</v>
      </c>
      <c r="I84" s="109" t="e">
        <f>Nabidka_MIN!E84/E84*100</f>
        <v>#DIV/0!</v>
      </c>
      <c r="J84" s="109" t="e">
        <f t="shared" ref="J84:J86" si="5">I84*H84</f>
        <v>#DIV/0!</v>
      </c>
    </row>
    <row r="85" spans="2:10" ht="15" thickBot="1">
      <c r="B85" s="44" t="s">
        <v>36</v>
      </c>
      <c r="C85" s="45">
        <v>1</v>
      </c>
      <c r="D85" s="45">
        <v>240</v>
      </c>
      <c r="E85" s="106"/>
      <c r="H85" s="110">
        <v>8.0000000000000002E-3</v>
      </c>
      <c r="I85" s="109" t="e">
        <f>Nabidka_MIN!E85/E85*100</f>
        <v>#DIV/0!</v>
      </c>
      <c r="J85" s="109" t="e">
        <f t="shared" si="5"/>
        <v>#DIV/0!</v>
      </c>
    </row>
    <row r="86" spans="2:10" ht="15" thickBot="1">
      <c r="B86" s="44" t="s">
        <v>35</v>
      </c>
      <c r="C86" s="45">
        <v>1</v>
      </c>
      <c r="D86" s="45">
        <v>504</v>
      </c>
      <c r="E86" s="106"/>
      <c r="H86" s="110">
        <v>4.0000000000000001E-3</v>
      </c>
      <c r="I86" s="109" t="e">
        <f>Nabidka_MIN!E86/E86*100</f>
        <v>#DIV/0!</v>
      </c>
      <c r="J86" s="109" t="e">
        <f t="shared" si="5"/>
        <v>#DIV/0!</v>
      </c>
    </row>
    <row r="87" spans="2:10" ht="13.5" thickBot="1">
      <c r="H87" s="80"/>
      <c r="I87" s="80"/>
      <c r="J87" s="80"/>
    </row>
    <row r="88" spans="2:10" ht="36" customHeight="1" thickBot="1">
      <c r="B88" s="92" t="s">
        <v>60</v>
      </c>
      <c r="C88" s="93"/>
      <c r="D88" s="93"/>
      <c r="E88" s="42"/>
      <c r="H88" s="80"/>
      <c r="I88" s="80"/>
      <c r="J88" s="80"/>
    </row>
    <row r="89" spans="2:10" ht="15" thickBot="1">
      <c r="B89" s="44" t="s">
        <v>37</v>
      </c>
      <c r="C89" s="45">
        <v>1</v>
      </c>
      <c r="D89" s="45">
        <v>120</v>
      </c>
      <c r="E89" s="106"/>
      <c r="H89" s="110">
        <v>8.0000000000000002E-3</v>
      </c>
      <c r="I89" s="109" t="e">
        <f>Nabidka_MIN!E89/E89*100</f>
        <v>#DIV/0!</v>
      </c>
      <c r="J89" s="109" t="e">
        <f t="shared" ref="J89:J91" si="6">I89*H89</f>
        <v>#DIV/0!</v>
      </c>
    </row>
    <row r="90" spans="2:10" ht="15" thickBot="1">
      <c r="B90" s="44" t="s">
        <v>36</v>
      </c>
      <c r="C90" s="45">
        <v>1</v>
      </c>
      <c r="D90" s="45">
        <v>240</v>
      </c>
      <c r="E90" s="106"/>
      <c r="H90" s="110">
        <v>5.0000000000000001E-3</v>
      </c>
      <c r="I90" s="109" t="e">
        <f>Nabidka_MIN!E90/E90*100</f>
        <v>#DIV/0!</v>
      </c>
      <c r="J90" s="109" t="e">
        <f t="shared" si="6"/>
        <v>#DIV/0!</v>
      </c>
    </row>
    <row r="91" spans="2:10" ht="15" thickBot="1">
      <c r="B91" s="44" t="s">
        <v>35</v>
      </c>
      <c r="C91" s="45">
        <v>1</v>
      </c>
      <c r="D91" s="45">
        <v>504</v>
      </c>
      <c r="E91" s="106"/>
      <c r="H91" s="110">
        <v>3.0000000000000001E-3</v>
      </c>
      <c r="I91" s="109" t="e">
        <f>Nabidka_MIN!E91/E91*100</f>
        <v>#DIV/0!</v>
      </c>
      <c r="J91" s="109" t="e">
        <f t="shared" si="6"/>
        <v>#DIV/0!</v>
      </c>
    </row>
    <row r="92" spans="2:10" ht="14.25">
      <c r="B92" s="46"/>
      <c r="C92" s="46"/>
      <c r="D92" s="46"/>
      <c r="E92" s="61"/>
      <c r="H92" s="80"/>
      <c r="I92" s="80"/>
      <c r="J92" s="80"/>
    </row>
    <row r="93" spans="2:10" ht="14.25">
      <c r="B93" s="38" t="s">
        <v>10</v>
      </c>
      <c r="C93" s="38"/>
      <c r="D93" s="38"/>
      <c r="H93" s="80"/>
      <c r="I93" s="80"/>
      <c r="J93" s="80"/>
    </row>
    <row r="94" spans="2:10" ht="34.5" customHeight="1">
      <c r="B94" s="38" t="s">
        <v>34</v>
      </c>
      <c r="H94" s="80"/>
      <c r="I94" s="80"/>
      <c r="J94" s="80"/>
    </row>
    <row r="95" spans="2:10">
      <c r="H95" s="80"/>
      <c r="I95" s="80"/>
      <c r="J95" s="80"/>
    </row>
    <row r="96" spans="2:10">
      <c r="H96" s="80"/>
      <c r="I96" s="80"/>
      <c r="J96" s="80"/>
    </row>
    <row r="97" spans="2:10" ht="31.5">
      <c r="B97" s="24" t="s">
        <v>33</v>
      </c>
      <c r="C97" s="25" t="s">
        <v>32</v>
      </c>
      <c r="D97" s="26" t="s">
        <v>31</v>
      </c>
      <c r="H97" s="80"/>
      <c r="I97" s="80"/>
      <c r="J97" s="80"/>
    </row>
    <row r="98" spans="2:10" ht="31.5">
      <c r="B98" s="24" t="s">
        <v>62</v>
      </c>
      <c r="C98" s="25" t="s">
        <v>50</v>
      </c>
      <c r="D98" s="28">
        <v>0.24</v>
      </c>
      <c r="H98" s="80"/>
      <c r="I98" s="80"/>
      <c r="J98" s="80"/>
    </row>
    <row r="99" spans="2:10" ht="13.5" thickBot="1">
      <c r="H99" s="80"/>
      <c r="I99" s="80"/>
      <c r="J99" s="80"/>
    </row>
    <row r="100" spans="2:10" ht="14.25" thickBot="1">
      <c r="B100" s="92" t="s">
        <v>91</v>
      </c>
      <c r="C100" s="98"/>
      <c r="D100" s="98"/>
      <c r="E100" s="99"/>
      <c r="H100" s="80"/>
      <c r="I100" s="80"/>
      <c r="J100" s="80"/>
    </row>
    <row r="101" spans="2:10" ht="29.25" thickBot="1">
      <c r="B101" s="34"/>
      <c r="C101" s="43" t="s">
        <v>92</v>
      </c>
      <c r="D101" s="43" t="s">
        <v>93</v>
      </c>
      <c r="E101" s="43" t="s">
        <v>49</v>
      </c>
      <c r="H101" s="80"/>
      <c r="I101" s="80"/>
      <c r="J101" s="80"/>
    </row>
    <row r="102" spans="2:10" ht="15" thickBot="1">
      <c r="B102" s="44" t="s">
        <v>48</v>
      </c>
      <c r="C102" s="44">
        <v>0</v>
      </c>
      <c r="D102" s="44">
        <v>5</v>
      </c>
      <c r="E102" s="85"/>
      <c r="H102" s="110">
        <v>0.08</v>
      </c>
      <c r="I102" s="109" t="e">
        <f>E102/Nabidka_MIN!E102*100</f>
        <v>#DIV/0!</v>
      </c>
      <c r="J102" s="109" t="e">
        <f t="shared" ref="J102:J103" si="7">I102*H102</f>
        <v>#DIV/0!</v>
      </c>
    </row>
    <row r="103" spans="2:10" ht="29.25" thickBot="1">
      <c r="B103" s="71" t="s">
        <v>94</v>
      </c>
      <c r="C103" s="71">
        <v>0</v>
      </c>
      <c r="D103" s="71">
        <v>2</v>
      </c>
      <c r="E103" s="85"/>
      <c r="H103" s="110">
        <v>0.16</v>
      </c>
      <c r="I103" s="109" t="e">
        <f>E103/Nabidka_MIN!E103*100</f>
        <v>#DIV/0!</v>
      </c>
      <c r="J103" s="109" t="e">
        <f t="shared" si="7"/>
        <v>#DIV/0!</v>
      </c>
    </row>
    <row r="104" spans="2:10" ht="14.25">
      <c r="B104" s="46"/>
      <c r="C104" s="38"/>
      <c r="D104" s="38"/>
      <c r="E104" s="47"/>
      <c r="H104" s="80"/>
      <c r="I104" s="80"/>
      <c r="J104" s="80"/>
    </row>
    <row r="105" spans="2:10" ht="31.5">
      <c r="B105" s="24" t="s">
        <v>33</v>
      </c>
      <c r="C105" s="25" t="s">
        <v>32</v>
      </c>
      <c r="D105" s="26" t="s">
        <v>31</v>
      </c>
      <c r="H105" s="80"/>
      <c r="I105" s="80"/>
      <c r="J105" s="80"/>
    </row>
    <row r="106" spans="2:10" ht="47.25">
      <c r="B106" s="24" t="s">
        <v>62</v>
      </c>
      <c r="C106" s="25" t="s">
        <v>95</v>
      </c>
      <c r="D106" s="28">
        <v>0.12</v>
      </c>
      <c r="H106" s="80"/>
      <c r="I106" s="80"/>
      <c r="J106" s="80"/>
    </row>
    <row r="107" spans="2:10" ht="13.5" thickBot="1">
      <c r="H107" s="80"/>
      <c r="I107" s="80"/>
      <c r="J107" s="80"/>
    </row>
    <row r="108" spans="2:10" ht="34.5" customHeight="1" thickBot="1">
      <c r="B108" s="92" t="s">
        <v>96</v>
      </c>
      <c r="C108" s="97"/>
      <c r="D108" s="97"/>
      <c r="E108" s="42"/>
      <c r="H108" s="80"/>
      <c r="I108" s="80"/>
      <c r="J108" s="80"/>
    </row>
    <row r="109" spans="2:10" ht="29.25" thickBot="1">
      <c r="B109" s="34"/>
      <c r="C109" s="43" t="s">
        <v>92</v>
      </c>
      <c r="D109" s="43" t="s">
        <v>93</v>
      </c>
      <c r="E109" s="43" t="s">
        <v>49</v>
      </c>
      <c r="H109" s="80"/>
      <c r="I109" s="80"/>
      <c r="J109" s="80"/>
    </row>
    <row r="110" spans="2:10" ht="14.25" thickBot="1">
      <c r="B110" s="92" t="s">
        <v>97</v>
      </c>
      <c r="C110" s="97"/>
      <c r="D110" s="97"/>
      <c r="E110" s="42"/>
      <c r="H110" s="80"/>
      <c r="I110" s="80"/>
      <c r="J110" s="80"/>
    </row>
    <row r="111" spans="2:10" ht="31.5" customHeight="1" thickBot="1">
      <c r="B111" s="44" t="s">
        <v>98</v>
      </c>
      <c r="C111" s="45">
        <v>0</v>
      </c>
      <c r="D111" s="45">
        <v>8</v>
      </c>
      <c r="E111" s="101"/>
      <c r="H111" s="80"/>
      <c r="I111" s="80"/>
      <c r="J111" s="80"/>
    </row>
    <row r="112" spans="2:10" ht="15" thickBot="1">
      <c r="B112" s="44" t="s">
        <v>99</v>
      </c>
      <c r="C112" s="45">
        <v>0</v>
      </c>
      <c r="D112" s="45">
        <v>14</v>
      </c>
      <c r="E112" s="101"/>
      <c r="H112" s="80"/>
      <c r="I112" s="80"/>
      <c r="J112" s="80"/>
    </row>
    <row r="113" spans="2:10" ht="15" thickBot="1">
      <c r="B113" s="44" t="s">
        <v>100</v>
      </c>
      <c r="C113" s="45">
        <v>0</v>
      </c>
      <c r="D113" s="45">
        <v>20</v>
      </c>
      <c r="E113" s="101"/>
      <c r="H113" s="80"/>
      <c r="I113" s="80"/>
      <c r="J113" s="80"/>
    </row>
    <row r="114" spans="2:10" ht="14.25" thickBot="1">
      <c r="B114" s="92" t="s">
        <v>101</v>
      </c>
      <c r="C114" s="97"/>
      <c r="D114" s="97"/>
      <c r="E114" s="42"/>
      <c r="H114" s="80"/>
      <c r="I114" s="80"/>
      <c r="J114" s="80"/>
    </row>
    <row r="115" spans="2:10" ht="15" thickBot="1">
      <c r="B115" s="44" t="s">
        <v>98</v>
      </c>
      <c r="C115" s="45">
        <v>0</v>
      </c>
      <c r="D115" s="45">
        <v>8</v>
      </c>
      <c r="E115" s="101"/>
      <c r="H115" s="80"/>
      <c r="I115" s="80"/>
      <c r="J115" s="80"/>
    </row>
    <row r="116" spans="2:10" ht="32.25" customHeight="1" thickBot="1">
      <c r="B116" s="44" t="s">
        <v>102</v>
      </c>
      <c r="C116" s="45">
        <v>0</v>
      </c>
      <c r="D116" s="45">
        <v>22</v>
      </c>
      <c r="E116" s="101"/>
      <c r="H116" s="80"/>
      <c r="I116" s="80"/>
      <c r="J116" s="80"/>
    </row>
    <row r="117" spans="2:10" ht="15" thickBot="1">
      <c r="B117" s="44" t="s">
        <v>103</v>
      </c>
      <c r="C117" s="45">
        <v>0</v>
      </c>
      <c r="D117" s="45">
        <v>34</v>
      </c>
      <c r="E117" s="101"/>
      <c r="H117" s="80"/>
      <c r="I117" s="80"/>
      <c r="J117" s="80"/>
    </row>
    <row r="118" spans="2:10" ht="15" thickBot="1">
      <c r="B118" s="44" t="s">
        <v>99</v>
      </c>
      <c r="C118" s="45">
        <v>0</v>
      </c>
      <c r="D118" s="45">
        <v>14</v>
      </c>
      <c r="E118" s="101"/>
      <c r="H118" s="80"/>
      <c r="I118" s="80"/>
      <c r="J118" s="80"/>
    </row>
    <row r="119" spans="2:10" ht="15" thickBot="1">
      <c r="B119" s="44" t="s">
        <v>100</v>
      </c>
      <c r="C119" s="45">
        <v>0</v>
      </c>
      <c r="D119" s="45">
        <v>20</v>
      </c>
      <c r="E119" s="101"/>
      <c r="H119" s="80"/>
      <c r="I119" s="80"/>
      <c r="J119" s="80"/>
    </row>
    <row r="120" spans="2:10" ht="15" thickBot="1">
      <c r="B120" s="72" t="s">
        <v>104</v>
      </c>
      <c r="C120" s="72">
        <v>0</v>
      </c>
      <c r="D120" s="72">
        <v>82</v>
      </c>
      <c r="E120" s="101">
        <f>SUM(E111:E119)</f>
        <v>0</v>
      </c>
      <c r="H120" s="110">
        <v>0.12</v>
      </c>
      <c r="I120" s="109" t="e">
        <f>E120/Nabidka_MIN!E120*100</f>
        <v>#DIV/0!</v>
      </c>
      <c r="J120" s="109" t="e">
        <f t="shared" ref="J120" si="8">I120*H120</f>
        <v>#DIV/0!</v>
      </c>
    </row>
    <row r="121" spans="2:10" ht="14.25">
      <c r="B121" s="46"/>
      <c r="C121" s="38"/>
      <c r="D121" s="38"/>
      <c r="E121" s="47"/>
    </row>
  </sheetData>
  <mergeCells count="14">
    <mergeCell ref="B110:D110"/>
    <mergeCell ref="B114:D114"/>
    <mergeCell ref="B49:D49"/>
    <mergeCell ref="B60:D60"/>
    <mergeCell ref="B88:D88"/>
    <mergeCell ref="B66:D66"/>
    <mergeCell ref="B83:D83"/>
    <mergeCell ref="B100:E100"/>
    <mergeCell ref="B108:D108"/>
    <mergeCell ref="B2:G2"/>
    <mergeCell ref="B8:G8"/>
    <mergeCell ref="B32:F32"/>
    <mergeCell ref="B36:F36"/>
    <mergeCell ref="B43:D43"/>
  </mergeCells>
  <pageMargins left="0.39370078740157483" right="0.39370078740157483" top="0.14520833333333333" bottom="0.44" header="0.19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FFFF00"/>
    <pageSetUpPr fitToPage="1"/>
  </sheetPr>
  <dimension ref="A1:J121"/>
  <sheetViews>
    <sheetView topLeftCell="A102" zoomScaleNormal="100" workbookViewId="0">
      <selection activeCell="E120" sqref="E120"/>
    </sheetView>
  </sheetViews>
  <sheetFormatPr defaultRowHeight="12.75"/>
  <cols>
    <col min="1" max="1" width="9.140625" style="22"/>
    <col min="2" max="2" width="58.7109375" style="22" customWidth="1"/>
    <col min="3" max="3" width="14.7109375" style="22" customWidth="1"/>
    <col min="4" max="6" width="14.42578125" style="22" customWidth="1"/>
    <col min="7" max="7" width="12.7109375" style="22" customWidth="1"/>
    <col min="8" max="8" width="11.140625" style="22" customWidth="1"/>
    <col min="9" max="9" width="12.28515625" style="22" customWidth="1"/>
    <col min="10" max="10" width="12.140625" style="22" customWidth="1"/>
    <col min="11" max="16384" width="9.140625" style="22"/>
  </cols>
  <sheetData>
    <row r="1" spans="1:10" ht="30.75" customHeight="1">
      <c r="B1" s="84" t="s">
        <v>105</v>
      </c>
      <c r="C1" s="2" t="s">
        <v>63</v>
      </c>
      <c r="D1" s="70">
        <v>5</v>
      </c>
      <c r="E1" s="22" t="s">
        <v>71</v>
      </c>
      <c r="F1" s="21" t="s">
        <v>66</v>
      </c>
      <c r="G1" s="21"/>
      <c r="H1" s="107"/>
    </row>
    <row r="2" spans="1:10" ht="60" customHeight="1">
      <c r="B2" s="91" t="s">
        <v>72</v>
      </c>
      <c r="C2" s="89"/>
      <c r="D2" s="89"/>
      <c r="E2" s="89"/>
      <c r="F2" s="89"/>
      <c r="G2" s="89"/>
      <c r="I2" s="86" t="s">
        <v>108</v>
      </c>
      <c r="J2" s="86" t="s">
        <v>110</v>
      </c>
    </row>
    <row r="3" spans="1:10" ht="16.5" customHeight="1">
      <c r="B3" s="69" t="s">
        <v>73</v>
      </c>
      <c r="C3" s="69"/>
      <c r="D3" s="69"/>
      <c r="E3" s="70"/>
      <c r="F3" s="70"/>
      <c r="G3" s="70"/>
      <c r="I3" s="86" t="s">
        <v>104</v>
      </c>
      <c r="J3" s="86" t="s">
        <v>104</v>
      </c>
    </row>
    <row r="5" spans="1:10" ht="31.5">
      <c r="B5" s="24" t="s">
        <v>33</v>
      </c>
      <c r="C5" s="25" t="s">
        <v>32</v>
      </c>
      <c r="D5" s="26" t="s">
        <v>31</v>
      </c>
      <c r="H5" s="27"/>
      <c r="I5" s="115" t="e">
        <f>SUM(I10:I120)</f>
        <v>#DIV/0!</v>
      </c>
      <c r="J5" s="115" t="e">
        <f>SUM(J10:J120)</f>
        <v>#DIV/0!</v>
      </c>
    </row>
    <row r="6" spans="1:10" ht="21" customHeight="1">
      <c r="B6" s="24" t="s">
        <v>30</v>
      </c>
      <c r="C6" s="25" t="s">
        <v>47</v>
      </c>
      <c r="D6" s="28">
        <v>0.4</v>
      </c>
      <c r="F6" s="29"/>
      <c r="H6" s="27"/>
    </row>
    <row r="7" spans="1:10" s="32" customFormat="1" ht="15" customHeight="1" thickBot="1">
      <c r="B7" s="30"/>
      <c r="C7" s="31"/>
      <c r="D7" s="31"/>
      <c r="E7" s="31"/>
      <c r="F7" s="31"/>
    </row>
    <row r="8" spans="1:10" ht="23.25" customHeight="1" thickBot="1">
      <c r="B8" s="92" t="s">
        <v>0</v>
      </c>
      <c r="C8" s="93"/>
      <c r="D8" s="93"/>
      <c r="E8" s="93"/>
      <c r="F8" s="93"/>
      <c r="G8" s="94"/>
    </row>
    <row r="9" spans="1:10" ht="99.75" customHeight="1" thickBot="1">
      <c r="A9" s="52" t="s">
        <v>69</v>
      </c>
      <c r="B9" s="33" t="s">
        <v>74</v>
      </c>
      <c r="C9" s="53" t="s">
        <v>75</v>
      </c>
      <c r="D9" s="53" t="s">
        <v>76</v>
      </c>
      <c r="E9" s="53" t="s">
        <v>77</v>
      </c>
      <c r="F9" s="53" t="s">
        <v>78</v>
      </c>
      <c r="G9" s="74" t="s">
        <v>79</v>
      </c>
      <c r="H9" s="74" t="s">
        <v>80</v>
      </c>
      <c r="I9" s="86" t="s">
        <v>111</v>
      </c>
      <c r="J9" s="86" t="s">
        <v>109</v>
      </c>
    </row>
    <row r="10" spans="1:10" ht="18.75" customHeight="1">
      <c r="A10" s="68">
        <v>1</v>
      </c>
      <c r="B10" s="63" t="s">
        <v>29</v>
      </c>
      <c r="C10" s="64">
        <v>1</v>
      </c>
      <c r="D10" s="65">
        <v>0.9</v>
      </c>
      <c r="E10" s="64">
        <v>48</v>
      </c>
      <c r="F10" s="66" t="s">
        <v>81</v>
      </c>
      <c r="G10" s="75"/>
      <c r="H10" s="108">
        <v>5.1948051948051957E-3</v>
      </c>
      <c r="I10" s="109" t="e">
        <f>Nabidka_MIN!G10/G10*100</f>
        <v>#DIV/0!</v>
      </c>
      <c r="J10" s="109" t="e">
        <f>I10*H10</f>
        <v>#DIV/0!</v>
      </c>
    </row>
    <row r="11" spans="1:10" ht="15.75" customHeight="1">
      <c r="A11" s="67">
        <v>1</v>
      </c>
      <c r="B11" s="63" t="s">
        <v>28</v>
      </c>
      <c r="C11" s="64">
        <v>1</v>
      </c>
      <c r="D11" s="65">
        <v>0.9</v>
      </c>
      <c r="E11" s="64">
        <v>48</v>
      </c>
      <c r="F11" s="66" t="s">
        <v>81</v>
      </c>
      <c r="G11" s="75"/>
      <c r="H11" s="108">
        <v>2.0779220779220783E-2</v>
      </c>
      <c r="I11" s="109" t="e">
        <f>Nabidka_MIN!G11/G11*100</f>
        <v>#DIV/0!</v>
      </c>
      <c r="J11" s="109" t="e">
        <f t="shared" ref="J11:J30" si="0">I11*H11</f>
        <v>#DIV/0!</v>
      </c>
    </row>
    <row r="12" spans="1:10" ht="14.25">
      <c r="A12" s="59">
        <v>1</v>
      </c>
      <c r="B12" s="54" t="s">
        <v>27</v>
      </c>
      <c r="C12" s="55">
        <v>1</v>
      </c>
      <c r="D12" s="56">
        <v>0.9</v>
      </c>
      <c r="E12" s="55">
        <v>48</v>
      </c>
      <c r="F12" s="60" t="s">
        <v>81</v>
      </c>
      <c r="G12" s="75"/>
      <c r="H12" s="108">
        <v>2.5974025974025972E-2</v>
      </c>
      <c r="I12" s="109" t="e">
        <f>Nabidka_MIN!G12/G12*100</f>
        <v>#DIV/0!</v>
      </c>
      <c r="J12" s="109" t="e">
        <f t="shared" si="0"/>
        <v>#DIV/0!</v>
      </c>
    </row>
    <row r="13" spans="1:10" ht="14.25">
      <c r="A13" s="59">
        <v>2</v>
      </c>
      <c r="B13" s="57" t="s">
        <v>26</v>
      </c>
      <c r="C13" s="55">
        <v>1</v>
      </c>
      <c r="D13" s="56">
        <v>0.9</v>
      </c>
      <c r="E13" s="55">
        <v>48</v>
      </c>
      <c r="F13" s="60" t="s">
        <v>81</v>
      </c>
      <c r="G13" s="75"/>
      <c r="H13" s="108">
        <v>8.3116883116883117E-3</v>
      </c>
      <c r="I13" s="109" t="e">
        <f>Nabidka_MIN!G13/G13*100</f>
        <v>#DIV/0!</v>
      </c>
      <c r="J13" s="109" t="e">
        <f t="shared" si="0"/>
        <v>#DIV/0!</v>
      </c>
    </row>
    <row r="14" spans="1:10" ht="14.25">
      <c r="A14" s="59">
        <v>2</v>
      </c>
      <c r="B14" s="54" t="s">
        <v>25</v>
      </c>
      <c r="C14" s="55">
        <v>1</v>
      </c>
      <c r="D14" s="56">
        <v>0.9</v>
      </c>
      <c r="E14" s="55">
        <v>48</v>
      </c>
      <c r="F14" s="60" t="s">
        <v>81</v>
      </c>
      <c r="G14" s="75"/>
      <c r="H14" s="108">
        <v>3.1168831168831169E-3</v>
      </c>
      <c r="I14" s="109" t="e">
        <f>Nabidka_MIN!G14/G14*100</f>
        <v>#DIV/0!</v>
      </c>
      <c r="J14" s="109" t="e">
        <f t="shared" si="0"/>
        <v>#DIV/0!</v>
      </c>
    </row>
    <row r="15" spans="1:10" ht="25.5">
      <c r="A15" s="59">
        <v>2</v>
      </c>
      <c r="B15" s="57" t="s">
        <v>24</v>
      </c>
      <c r="C15" s="55">
        <v>1</v>
      </c>
      <c r="D15" s="56">
        <v>0.9</v>
      </c>
      <c r="E15" s="55">
        <v>48</v>
      </c>
      <c r="F15" s="60" t="s">
        <v>81</v>
      </c>
      <c r="G15" s="75"/>
      <c r="H15" s="108">
        <v>3.1168831168831169E-3</v>
      </c>
      <c r="I15" s="109" t="e">
        <f>Nabidka_MIN!G15/G15*100</f>
        <v>#DIV/0!</v>
      </c>
      <c r="J15" s="109" t="e">
        <f t="shared" si="0"/>
        <v>#DIV/0!</v>
      </c>
    </row>
    <row r="16" spans="1:10" ht="14.25">
      <c r="A16" s="59">
        <v>5</v>
      </c>
      <c r="B16" s="54" t="s">
        <v>23</v>
      </c>
      <c r="C16" s="55">
        <v>1</v>
      </c>
      <c r="D16" s="56">
        <v>0.9</v>
      </c>
      <c r="E16" s="55">
        <v>48</v>
      </c>
      <c r="F16" s="60" t="s">
        <v>81</v>
      </c>
      <c r="G16" s="75"/>
      <c r="H16" s="108">
        <v>5.1948051948051957E-3</v>
      </c>
      <c r="I16" s="109" t="e">
        <f>Nabidka_MIN!G16/G16*100</f>
        <v>#DIV/0!</v>
      </c>
      <c r="J16" s="109" t="e">
        <f t="shared" si="0"/>
        <v>#DIV/0!</v>
      </c>
    </row>
    <row r="17" spans="1:10" ht="14.25">
      <c r="A17" s="59">
        <v>5</v>
      </c>
      <c r="B17" s="54" t="s">
        <v>22</v>
      </c>
      <c r="C17" s="55">
        <v>1</v>
      </c>
      <c r="D17" s="56">
        <v>0.9</v>
      </c>
      <c r="E17" s="55">
        <v>48</v>
      </c>
      <c r="F17" s="60" t="s">
        <v>81</v>
      </c>
      <c r="G17" s="75"/>
      <c r="H17" s="108">
        <v>2.0779220779220783E-2</v>
      </c>
      <c r="I17" s="109" t="e">
        <f>Nabidka_MIN!G17/G17*100</f>
        <v>#DIV/0!</v>
      </c>
      <c r="J17" s="109" t="e">
        <f t="shared" si="0"/>
        <v>#DIV/0!</v>
      </c>
    </row>
    <row r="18" spans="1:10" ht="25.5">
      <c r="A18" s="59">
        <v>5</v>
      </c>
      <c r="B18" s="54" t="s">
        <v>21</v>
      </c>
      <c r="C18" s="55">
        <v>1</v>
      </c>
      <c r="D18" s="56">
        <v>0.9</v>
      </c>
      <c r="E18" s="55">
        <v>48</v>
      </c>
      <c r="F18" s="60" t="s">
        <v>81</v>
      </c>
      <c r="G18" s="75"/>
      <c r="H18" s="108">
        <v>1.5584415584415584E-2</v>
      </c>
      <c r="I18" s="109" t="e">
        <f>Nabidka_MIN!G18/G18*100</f>
        <v>#DIV/0!</v>
      </c>
      <c r="J18" s="109" t="e">
        <f t="shared" si="0"/>
        <v>#DIV/0!</v>
      </c>
    </row>
    <row r="19" spans="1:10" ht="14.25">
      <c r="A19" s="59">
        <v>5</v>
      </c>
      <c r="B19" s="54" t="s">
        <v>20</v>
      </c>
      <c r="C19" s="55">
        <v>1</v>
      </c>
      <c r="D19" s="56">
        <v>0.9</v>
      </c>
      <c r="E19" s="55">
        <v>48</v>
      </c>
      <c r="F19" s="60" t="s">
        <v>81</v>
      </c>
      <c r="G19" s="75"/>
      <c r="H19" s="108">
        <v>1.0389610389610391E-2</v>
      </c>
      <c r="I19" s="109" t="e">
        <f>Nabidka_MIN!G19/G19*100</f>
        <v>#DIV/0!</v>
      </c>
      <c r="J19" s="109" t="e">
        <f t="shared" si="0"/>
        <v>#DIV/0!</v>
      </c>
    </row>
    <row r="20" spans="1:10" ht="14.25">
      <c r="A20" s="59">
        <v>8</v>
      </c>
      <c r="B20" s="54" t="s">
        <v>19</v>
      </c>
      <c r="C20" s="55">
        <v>1</v>
      </c>
      <c r="D20" s="56">
        <v>0.9</v>
      </c>
      <c r="E20" s="55">
        <v>48</v>
      </c>
      <c r="F20" s="60" t="s">
        <v>81</v>
      </c>
      <c r="G20" s="75"/>
      <c r="H20" s="108">
        <v>1.0389610389610391E-2</v>
      </c>
      <c r="I20" s="109" t="e">
        <f>Nabidka_MIN!G20/G20*100</f>
        <v>#DIV/0!</v>
      </c>
      <c r="J20" s="109" t="e">
        <f t="shared" si="0"/>
        <v>#DIV/0!</v>
      </c>
    </row>
    <row r="21" spans="1:10" ht="14.25">
      <c r="A21" s="59">
        <v>8</v>
      </c>
      <c r="B21" s="54" t="s">
        <v>18</v>
      </c>
      <c r="C21" s="55">
        <v>1</v>
      </c>
      <c r="D21" s="56">
        <v>0.9</v>
      </c>
      <c r="E21" s="55">
        <v>48</v>
      </c>
      <c r="F21" s="60" t="s">
        <v>81</v>
      </c>
      <c r="G21" s="75"/>
      <c r="H21" s="108">
        <v>5.1948051948051957E-3</v>
      </c>
      <c r="I21" s="109" t="e">
        <f>Nabidka_MIN!G21/G21*100</f>
        <v>#DIV/0!</v>
      </c>
      <c r="J21" s="109" t="e">
        <f t="shared" si="0"/>
        <v>#DIV/0!</v>
      </c>
    </row>
    <row r="22" spans="1:10" ht="14.25">
      <c r="A22" s="59">
        <v>8</v>
      </c>
      <c r="B22" s="54" t="s">
        <v>17</v>
      </c>
      <c r="C22" s="55">
        <v>1</v>
      </c>
      <c r="D22" s="56">
        <v>0.9</v>
      </c>
      <c r="E22" s="55">
        <v>48</v>
      </c>
      <c r="F22" s="60" t="s">
        <v>81</v>
      </c>
      <c r="G22" s="75"/>
      <c r="H22" s="108">
        <v>1.0389610389610391E-2</v>
      </c>
      <c r="I22" s="109" t="e">
        <f>Nabidka_MIN!G22/G22*100</f>
        <v>#DIV/0!</v>
      </c>
      <c r="J22" s="109" t="e">
        <f t="shared" si="0"/>
        <v>#DIV/0!</v>
      </c>
    </row>
    <row r="23" spans="1:10" ht="14.25">
      <c r="A23" s="59">
        <v>8</v>
      </c>
      <c r="B23" s="54" t="s">
        <v>16</v>
      </c>
      <c r="C23" s="55">
        <v>1</v>
      </c>
      <c r="D23" s="56">
        <v>0.9</v>
      </c>
      <c r="E23" s="55">
        <v>48</v>
      </c>
      <c r="F23" s="60" t="s">
        <v>81</v>
      </c>
      <c r="G23" s="75"/>
      <c r="H23" s="108">
        <v>1.0389610389610391E-2</v>
      </c>
      <c r="I23" s="109" t="e">
        <f>Nabidka_MIN!G23/G23*100</f>
        <v>#DIV/0!</v>
      </c>
      <c r="J23" s="109" t="e">
        <f t="shared" si="0"/>
        <v>#DIV/0!</v>
      </c>
    </row>
    <row r="24" spans="1:10" ht="14.25">
      <c r="A24" s="59">
        <v>8</v>
      </c>
      <c r="B24" s="54" t="s">
        <v>15</v>
      </c>
      <c r="C24" s="55">
        <v>1</v>
      </c>
      <c r="D24" s="56">
        <v>0.9</v>
      </c>
      <c r="E24" s="55">
        <v>48</v>
      </c>
      <c r="F24" s="60" t="s">
        <v>81</v>
      </c>
      <c r="G24" s="75"/>
      <c r="H24" s="108">
        <v>5.1948051948051957E-3</v>
      </c>
      <c r="I24" s="109" t="e">
        <f>Nabidka_MIN!G24/G24*100</f>
        <v>#DIV/0!</v>
      </c>
      <c r="J24" s="109" t="e">
        <f t="shared" si="0"/>
        <v>#DIV/0!</v>
      </c>
    </row>
    <row r="25" spans="1:10" ht="14.25">
      <c r="A25" s="59">
        <v>11</v>
      </c>
      <c r="B25" s="54" t="s">
        <v>14</v>
      </c>
      <c r="C25" s="55">
        <v>1</v>
      </c>
      <c r="D25" s="58">
        <v>0.92</v>
      </c>
      <c r="E25" s="55">
        <v>24</v>
      </c>
      <c r="F25" s="62" t="s">
        <v>82</v>
      </c>
      <c r="G25" s="75"/>
      <c r="H25" s="108">
        <v>4.6753246753246755E-2</v>
      </c>
      <c r="I25" s="109" t="e">
        <f>Nabidka_MIN!G25/G25*100</f>
        <v>#DIV/0!</v>
      </c>
      <c r="J25" s="109" t="e">
        <f t="shared" si="0"/>
        <v>#DIV/0!</v>
      </c>
    </row>
    <row r="26" spans="1:10" ht="25.5">
      <c r="A26" s="59">
        <v>12</v>
      </c>
      <c r="B26" s="54" t="s">
        <v>83</v>
      </c>
      <c r="C26" s="55">
        <v>1</v>
      </c>
      <c r="D26" s="58">
        <v>0.92</v>
      </c>
      <c r="E26" s="55">
        <v>24</v>
      </c>
      <c r="F26" s="62" t="s">
        <v>82</v>
      </c>
      <c r="G26" s="75"/>
      <c r="H26" s="108">
        <v>1.7662337662337664E-2</v>
      </c>
      <c r="I26" s="109" t="e">
        <f>Nabidka_MIN!G26/G26*100</f>
        <v>#DIV/0!</v>
      </c>
      <c r="J26" s="109" t="e">
        <f t="shared" si="0"/>
        <v>#DIV/0!</v>
      </c>
    </row>
    <row r="27" spans="1:10" ht="25.5">
      <c r="A27" s="59">
        <v>13</v>
      </c>
      <c r="B27" s="54" t="s">
        <v>13</v>
      </c>
      <c r="C27" s="55">
        <v>1</v>
      </c>
      <c r="D27" s="58">
        <v>0.92</v>
      </c>
      <c r="E27" s="55">
        <v>24</v>
      </c>
      <c r="F27" s="62" t="s">
        <v>82</v>
      </c>
      <c r="G27" s="75"/>
      <c r="H27" s="108">
        <v>4.6753246753246755E-2</v>
      </c>
      <c r="I27" s="109" t="e">
        <f>Nabidka_MIN!G27/G27*100</f>
        <v>#DIV/0!</v>
      </c>
      <c r="J27" s="109" t="e">
        <f t="shared" si="0"/>
        <v>#DIV/0!</v>
      </c>
    </row>
    <row r="28" spans="1:10" ht="14.25">
      <c r="A28" s="59">
        <v>14</v>
      </c>
      <c r="B28" s="54" t="s">
        <v>12</v>
      </c>
      <c r="C28" s="55">
        <v>1</v>
      </c>
      <c r="D28" s="58">
        <v>0.92</v>
      </c>
      <c r="E28" s="55">
        <v>24</v>
      </c>
      <c r="F28" s="62" t="s">
        <v>82</v>
      </c>
      <c r="G28" s="75"/>
      <c r="H28" s="108">
        <v>7.2727272727272738E-2</v>
      </c>
      <c r="I28" s="109" t="e">
        <f>Nabidka_MIN!G28/G28*100</f>
        <v>#DIV/0!</v>
      </c>
      <c r="J28" s="109" t="e">
        <f t="shared" si="0"/>
        <v>#DIV/0!</v>
      </c>
    </row>
    <row r="29" spans="1:10" ht="14.25">
      <c r="A29" s="59">
        <v>14</v>
      </c>
      <c r="B29" s="57" t="s">
        <v>11</v>
      </c>
      <c r="C29" s="55">
        <v>1</v>
      </c>
      <c r="D29" s="58">
        <v>0.92</v>
      </c>
      <c r="E29" s="55">
        <v>24</v>
      </c>
      <c r="F29" s="62" t="s">
        <v>82</v>
      </c>
      <c r="G29" s="75"/>
      <c r="H29" s="108">
        <v>3.1168831168831169E-2</v>
      </c>
      <c r="I29" s="109" t="e">
        <f>Nabidka_MIN!G29/G29*100</f>
        <v>#DIV/0!</v>
      </c>
      <c r="J29" s="109" t="e">
        <f t="shared" si="0"/>
        <v>#DIV/0!</v>
      </c>
    </row>
    <row r="30" spans="1:10" ht="38.25">
      <c r="A30" s="59">
        <v>15</v>
      </c>
      <c r="B30" s="57" t="s">
        <v>84</v>
      </c>
      <c r="C30" s="55">
        <v>1</v>
      </c>
      <c r="D30" s="58">
        <v>0.92</v>
      </c>
      <c r="E30" s="55">
        <v>24</v>
      </c>
      <c r="F30" s="62" t="s">
        <v>82</v>
      </c>
      <c r="G30" s="75"/>
      <c r="H30" s="108">
        <v>2.4935064935064935E-2</v>
      </c>
      <c r="I30" s="109" t="e">
        <f>Nabidka_MIN!G30/G30*100</f>
        <v>#DIV/0!</v>
      </c>
      <c r="J30" s="109" t="e">
        <f t="shared" si="0"/>
        <v>#DIV/0!</v>
      </c>
    </row>
    <row r="31" spans="1:10" ht="15" thickBot="1">
      <c r="A31" s="32"/>
      <c r="B31" s="35"/>
      <c r="C31" s="36"/>
      <c r="D31" s="36"/>
      <c r="E31" s="36"/>
      <c r="F31" s="36"/>
      <c r="G31" s="76"/>
      <c r="H31" s="80"/>
      <c r="I31" s="80"/>
      <c r="J31" s="80"/>
    </row>
    <row r="32" spans="1:10" ht="22.5" customHeight="1" thickBot="1">
      <c r="A32" s="32"/>
      <c r="B32" s="95" t="s">
        <v>85</v>
      </c>
      <c r="C32" s="96"/>
      <c r="D32" s="96"/>
      <c r="E32" s="96"/>
      <c r="F32" s="96"/>
      <c r="G32" s="102">
        <f>SUM(G10:G30)</f>
        <v>0</v>
      </c>
      <c r="H32" s="80"/>
      <c r="I32" s="80"/>
      <c r="J32" s="80"/>
    </row>
    <row r="33" spans="2:10">
      <c r="G33" s="78"/>
      <c r="H33" s="80"/>
      <c r="I33" s="80"/>
      <c r="J33" s="80"/>
    </row>
    <row r="34" spans="2:10">
      <c r="G34" s="78"/>
      <c r="H34" s="80"/>
      <c r="I34" s="80"/>
      <c r="J34" s="80"/>
    </row>
    <row r="35" spans="2:10" ht="13.5" thickBot="1">
      <c r="D35" s="37"/>
      <c r="H35" s="80"/>
      <c r="I35" s="80"/>
      <c r="J35" s="80"/>
    </row>
    <row r="36" spans="2:10" ht="97.5" customHeight="1" thickBot="1">
      <c r="B36" s="95" t="s">
        <v>86</v>
      </c>
      <c r="C36" s="96"/>
      <c r="D36" s="96"/>
      <c r="E36" s="96"/>
      <c r="F36" s="96"/>
      <c r="G36" s="103">
        <f>G32*16</f>
        <v>0</v>
      </c>
      <c r="H36" s="80"/>
      <c r="I36" s="80"/>
      <c r="J36" s="80"/>
    </row>
    <row r="37" spans="2:10">
      <c r="H37" s="80"/>
      <c r="I37" s="80"/>
      <c r="J37" s="80"/>
    </row>
    <row r="38" spans="2:10" ht="14.25">
      <c r="B38" s="38"/>
      <c r="H38" s="80"/>
      <c r="I38" s="80"/>
      <c r="J38" s="80"/>
    </row>
    <row r="39" spans="2:10" ht="15">
      <c r="B39" s="23"/>
      <c r="C39" s="23"/>
      <c r="D39" s="23"/>
      <c r="E39" s="23"/>
      <c r="H39" s="80"/>
      <c r="I39" s="80"/>
      <c r="J39" s="80"/>
    </row>
    <row r="40" spans="2:10" ht="31.5">
      <c r="B40" s="24" t="s">
        <v>33</v>
      </c>
      <c r="C40" s="25" t="s">
        <v>32</v>
      </c>
      <c r="D40" s="26" t="s">
        <v>31</v>
      </c>
      <c r="H40" s="80"/>
      <c r="I40" s="80"/>
      <c r="J40" s="80"/>
    </row>
    <row r="41" spans="2:10" ht="15.75">
      <c r="B41" s="24" t="s">
        <v>39</v>
      </c>
      <c r="C41" s="25" t="s">
        <v>47</v>
      </c>
      <c r="D41" s="28">
        <v>0.16</v>
      </c>
      <c r="H41" s="80"/>
      <c r="I41" s="80"/>
      <c r="J41" s="80"/>
    </row>
    <row r="42" spans="2:10" ht="16.5" thickBot="1">
      <c r="B42" s="39"/>
      <c r="C42" s="40"/>
      <c r="D42" s="41"/>
      <c r="E42" s="41"/>
      <c r="H42" s="80"/>
      <c r="I42" s="80"/>
      <c r="J42" s="80"/>
    </row>
    <row r="43" spans="2:10" ht="14.25" thickBot="1">
      <c r="B43" s="92" t="s">
        <v>59</v>
      </c>
      <c r="C43" s="93"/>
      <c r="D43" s="93"/>
      <c r="E43" s="42"/>
      <c r="H43" s="80"/>
      <c r="I43" s="80"/>
      <c r="J43" s="80"/>
    </row>
    <row r="44" spans="2:10" ht="43.5" thickBot="1">
      <c r="B44" s="34"/>
      <c r="C44" s="43" t="s">
        <v>46</v>
      </c>
      <c r="D44" s="43" t="s">
        <v>45</v>
      </c>
      <c r="E44" s="43" t="s">
        <v>44</v>
      </c>
      <c r="F44" s="51"/>
      <c r="H44" s="80"/>
      <c r="I44" s="80"/>
      <c r="J44" s="80"/>
    </row>
    <row r="45" spans="2:10" ht="29.25" thickBot="1">
      <c r="B45" s="44" t="s">
        <v>87</v>
      </c>
      <c r="C45" s="45">
        <v>1</v>
      </c>
      <c r="D45" s="45">
        <v>18000</v>
      </c>
      <c r="E45" s="104"/>
      <c r="H45" s="110">
        <v>8.0000000000000002E-3</v>
      </c>
      <c r="I45" s="109" t="e">
        <f>Nabidka_MIN!E45/E45*100</f>
        <v>#DIV/0!</v>
      </c>
      <c r="J45" s="109" t="e">
        <f t="shared" ref="J45:J47" si="1">I45*H45</f>
        <v>#DIV/0!</v>
      </c>
    </row>
    <row r="46" spans="2:10" ht="29.25" thickBot="1">
      <c r="B46" s="44" t="s">
        <v>88</v>
      </c>
      <c r="C46" s="45">
        <v>1</v>
      </c>
      <c r="D46" s="45">
        <v>16000</v>
      </c>
      <c r="E46" s="104"/>
      <c r="H46" s="110">
        <v>6.0000000000000001E-3</v>
      </c>
      <c r="I46" s="109" t="e">
        <f>Nabidka_MIN!E46/E46*100</f>
        <v>#DIV/0!</v>
      </c>
      <c r="J46" s="109" t="e">
        <f t="shared" si="1"/>
        <v>#DIV/0!</v>
      </c>
    </row>
    <row r="47" spans="2:10" ht="43.5" thickBot="1">
      <c r="B47" s="44" t="s">
        <v>89</v>
      </c>
      <c r="C47" s="45">
        <v>1</v>
      </c>
      <c r="D47" s="45">
        <v>12000</v>
      </c>
      <c r="E47" s="106"/>
      <c r="H47" s="110">
        <v>0.09</v>
      </c>
      <c r="I47" s="109" t="e">
        <f>Nabidka_MIN!E47/E47*100</f>
        <v>#DIV/0!</v>
      </c>
      <c r="J47" s="109" t="e">
        <f t="shared" si="1"/>
        <v>#DIV/0!</v>
      </c>
    </row>
    <row r="48" spans="2:10" ht="15" thickBot="1">
      <c r="B48" s="46"/>
      <c r="C48" s="46"/>
      <c r="D48" s="46"/>
      <c r="E48" s="47"/>
      <c r="H48" s="111"/>
      <c r="I48" s="111"/>
      <c r="J48" s="112"/>
    </row>
    <row r="49" spans="2:10" ht="14.25" thickBot="1">
      <c r="B49" s="92" t="s">
        <v>43</v>
      </c>
      <c r="C49" s="93"/>
      <c r="D49" s="93"/>
      <c r="E49" s="42"/>
      <c r="H49" s="111"/>
      <c r="I49" s="111"/>
      <c r="J49" s="113"/>
    </row>
    <row r="50" spans="2:10" ht="43.5" thickBot="1">
      <c r="B50" s="34"/>
      <c r="C50" s="43" t="s">
        <v>46</v>
      </c>
      <c r="D50" s="43" t="s">
        <v>45</v>
      </c>
      <c r="E50" s="43" t="s">
        <v>44</v>
      </c>
      <c r="H50" s="111"/>
      <c r="I50" s="111"/>
      <c r="J50" s="114"/>
    </row>
    <row r="51" spans="2:10" ht="29.25" thickBot="1">
      <c r="B51" s="44" t="s">
        <v>42</v>
      </c>
      <c r="C51" s="45">
        <v>1</v>
      </c>
      <c r="D51" s="105">
        <v>200000</v>
      </c>
      <c r="E51" s="104"/>
      <c r="H51" s="110">
        <v>5.0000000000000001E-3</v>
      </c>
      <c r="I51" s="109" t="e">
        <f>Nabidka_MIN!E51/E51*100</f>
        <v>#DIV/0!</v>
      </c>
      <c r="J51" s="109" t="e">
        <f t="shared" ref="J51:J53" si="2">I51*H51</f>
        <v>#DIV/0!</v>
      </c>
    </row>
    <row r="52" spans="2:10" ht="29.25" thickBot="1">
      <c r="B52" s="44" t="s">
        <v>41</v>
      </c>
      <c r="C52" s="45">
        <v>1</v>
      </c>
      <c r="D52" s="105">
        <v>300000</v>
      </c>
      <c r="E52" s="104"/>
      <c r="H52" s="110">
        <v>7.0000000000000001E-3</v>
      </c>
      <c r="I52" s="109" t="e">
        <f>Nabidka_MIN!E52/E52*100</f>
        <v>#DIV/0!</v>
      </c>
      <c r="J52" s="109" t="e">
        <f t="shared" si="2"/>
        <v>#DIV/0!</v>
      </c>
    </row>
    <row r="53" spans="2:10" ht="29.25" thickBot="1">
      <c r="B53" s="44" t="s">
        <v>40</v>
      </c>
      <c r="C53" s="48">
        <v>1</v>
      </c>
      <c r="D53" s="105">
        <v>3500000</v>
      </c>
      <c r="E53" s="106"/>
      <c r="H53" s="110">
        <v>4.3999999999999997E-2</v>
      </c>
      <c r="I53" s="109" t="e">
        <f>Nabidka_MIN!E53/E53*100</f>
        <v>#DIV/0!</v>
      </c>
      <c r="J53" s="109" t="e">
        <f t="shared" si="2"/>
        <v>#DIV/0!</v>
      </c>
    </row>
    <row r="54" spans="2:10" ht="14.25">
      <c r="B54" s="46"/>
      <c r="C54" s="46"/>
      <c r="D54" s="46"/>
      <c r="E54" s="47"/>
      <c r="H54" s="80"/>
      <c r="I54" s="80"/>
      <c r="J54" s="80"/>
    </row>
    <row r="55" spans="2:10" ht="14.25">
      <c r="B55" s="46"/>
      <c r="C55" s="46"/>
      <c r="D55" s="46"/>
      <c r="E55" s="47"/>
      <c r="H55" s="80"/>
      <c r="I55" s="80"/>
      <c r="J55" s="80"/>
    </row>
    <row r="56" spans="2:10">
      <c r="H56" s="80"/>
      <c r="I56" s="80"/>
      <c r="J56" s="80"/>
    </row>
    <row r="57" spans="2:10" s="32" customFormat="1" ht="31.5">
      <c r="B57" s="24" t="s">
        <v>33</v>
      </c>
      <c r="C57" s="25" t="s">
        <v>32</v>
      </c>
      <c r="D57" s="26" t="s">
        <v>31</v>
      </c>
      <c r="E57" s="22"/>
      <c r="F57" s="22"/>
      <c r="G57" s="22"/>
      <c r="H57" s="80"/>
      <c r="I57" s="80"/>
      <c r="J57" s="80"/>
    </row>
    <row r="58" spans="2:10" s="32" customFormat="1" ht="34.5" customHeight="1">
      <c r="B58" s="24" t="s">
        <v>58</v>
      </c>
      <c r="C58" s="25" t="s">
        <v>47</v>
      </c>
      <c r="D58" s="28">
        <v>0.04</v>
      </c>
      <c r="E58" s="22"/>
      <c r="F58" s="22"/>
      <c r="G58" s="22"/>
      <c r="H58" s="80"/>
      <c r="I58" s="80"/>
      <c r="J58" s="80"/>
    </row>
    <row r="59" spans="2:10" ht="16.5" thickBot="1">
      <c r="B59" s="39"/>
      <c r="C59" s="49"/>
      <c r="D59" s="50"/>
      <c r="E59" s="32"/>
      <c r="H59" s="80"/>
      <c r="I59" s="80"/>
      <c r="J59" s="80"/>
    </row>
    <row r="60" spans="2:10" ht="46.5" customHeight="1" thickBot="1">
      <c r="B60" s="92" t="s">
        <v>57</v>
      </c>
      <c r="C60" s="93"/>
      <c r="D60" s="93"/>
      <c r="E60" s="42"/>
      <c r="H60" s="80"/>
      <c r="I60" s="80"/>
      <c r="J60" s="80"/>
    </row>
    <row r="61" spans="2:10" ht="43.5" thickBot="1">
      <c r="B61" s="34"/>
      <c r="C61" s="43" t="s">
        <v>46</v>
      </c>
      <c r="D61" s="43" t="s">
        <v>45</v>
      </c>
      <c r="E61" s="43" t="s">
        <v>44</v>
      </c>
      <c r="F61" s="51"/>
      <c r="H61" s="80"/>
      <c r="I61" s="80"/>
      <c r="J61" s="80"/>
    </row>
    <row r="62" spans="2:10" ht="34.5" customHeight="1" thickBot="1">
      <c r="B62" s="44" t="s">
        <v>87</v>
      </c>
      <c r="C62" s="45">
        <v>1</v>
      </c>
      <c r="D62" s="45">
        <v>18000</v>
      </c>
      <c r="E62" s="104"/>
      <c r="H62" s="110">
        <v>2.5714285714285717E-3</v>
      </c>
      <c r="I62" s="109" t="e">
        <f>Nabidka_MIN!E62/E62*100</f>
        <v>#DIV/0!</v>
      </c>
      <c r="J62" s="109" t="e">
        <f t="shared" ref="J62:J64" si="3">I62*H62</f>
        <v>#DIV/0!</v>
      </c>
    </row>
    <row r="63" spans="2:10" ht="29.25" thickBot="1">
      <c r="B63" s="44" t="s">
        <v>88</v>
      </c>
      <c r="C63" s="45">
        <v>1</v>
      </c>
      <c r="D63" s="45">
        <v>16000</v>
      </c>
      <c r="E63" s="104"/>
      <c r="H63" s="110">
        <v>2.2857142857142859E-3</v>
      </c>
      <c r="I63" s="109" t="e">
        <f>Nabidka_MIN!E63/E63*100</f>
        <v>#DIV/0!</v>
      </c>
      <c r="J63" s="109" t="e">
        <f t="shared" si="3"/>
        <v>#DIV/0!</v>
      </c>
    </row>
    <row r="64" spans="2:10" ht="51.75" customHeight="1" thickBot="1">
      <c r="B64" s="44" t="s">
        <v>89</v>
      </c>
      <c r="C64" s="45">
        <v>1</v>
      </c>
      <c r="D64" s="45">
        <v>12000</v>
      </c>
      <c r="E64" s="106"/>
      <c r="H64" s="110">
        <v>7.8571428571428577E-3</v>
      </c>
      <c r="I64" s="109" t="e">
        <f>Nabidka_MIN!E64/E64*100</f>
        <v>#DIV/0!</v>
      </c>
      <c r="J64" s="109" t="e">
        <f t="shared" si="3"/>
        <v>#DIV/0!</v>
      </c>
    </row>
    <row r="65" spans="2:10" ht="13.5" thickBot="1">
      <c r="H65" s="80"/>
      <c r="I65" s="80"/>
      <c r="J65" s="80"/>
    </row>
    <row r="66" spans="2:10" ht="14.25" thickBot="1">
      <c r="B66" s="92" t="s">
        <v>56</v>
      </c>
      <c r="C66" s="93"/>
      <c r="D66" s="93"/>
      <c r="E66" s="42"/>
      <c r="H66" s="80"/>
      <c r="I66" s="80"/>
      <c r="J66" s="80"/>
    </row>
    <row r="67" spans="2:10" ht="43.5" thickBot="1">
      <c r="B67" s="34"/>
      <c r="C67" s="43" t="s">
        <v>46</v>
      </c>
      <c r="D67" s="43" t="s">
        <v>45</v>
      </c>
      <c r="E67" s="43" t="s">
        <v>44</v>
      </c>
      <c r="H67" s="80"/>
      <c r="I67" s="80"/>
      <c r="J67" s="80"/>
    </row>
    <row r="68" spans="2:10" ht="29.25" thickBot="1">
      <c r="B68" s="44" t="s">
        <v>55</v>
      </c>
      <c r="C68" s="45">
        <v>1</v>
      </c>
      <c r="D68" s="48">
        <v>120000</v>
      </c>
      <c r="E68" s="104"/>
      <c r="H68" s="110">
        <v>3.5714285714285713E-3</v>
      </c>
      <c r="I68" s="109" t="e">
        <f>Nabidka_MIN!E68/E68*100</f>
        <v>#DIV/0!</v>
      </c>
      <c r="J68" s="109" t="e">
        <f t="shared" ref="J68:J72" si="4">I68*H68</f>
        <v>#DIV/0!</v>
      </c>
    </row>
    <row r="69" spans="2:10" ht="59.25" thickBot="1">
      <c r="B69" s="44" t="s">
        <v>54</v>
      </c>
      <c r="C69" s="45">
        <v>1</v>
      </c>
      <c r="D69" s="48">
        <v>100000</v>
      </c>
      <c r="E69" s="104"/>
      <c r="H69" s="110">
        <v>1.28571428571429E-2</v>
      </c>
      <c r="I69" s="109" t="e">
        <f>Nabidka_MIN!E69/E69*100</f>
        <v>#DIV/0!</v>
      </c>
      <c r="J69" s="109" t="e">
        <f t="shared" si="4"/>
        <v>#DIV/0!</v>
      </c>
    </row>
    <row r="70" spans="2:10" ht="29.25" thickBot="1">
      <c r="B70" s="44" t="s">
        <v>53</v>
      </c>
      <c r="C70" s="48">
        <v>1</v>
      </c>
      <c r="D70" s="48">
        <v>400000</v>
      </c>
      <c r="E70" s="104"/>
      <c r="H70" s="110">
        <v>5.7142857142857143E-3</v>
      </c>
      <c r="I70" s="109" t="e">
        <f>Nabidka_MIN!E70/E70*100</f>
        <v>#DIV/0!</v>
      </c>
      <c r="J70" s="109" t="e">
        <f t="shared" si="4"/>
        <v>#DIV/0!</v>
      </c>
    </row>
    <row r="71" spans="2:10" ht="29.25" customHeight="1" thickBot="1">
      <c r="B71" s="44" t="s">
        <v>52</v>
      </c>
      <c r="C71" s="48">
        <v>1</v>
      </c>
      <c r="D71" s="48">
        <v>20000</v>
      </c>
      <c r="E71" s="104"/>
      <c r="H71" s="110">
        <v>2.2857142857142859E-3</v>
      </c>
      <c r="I71" s="109" t="e">
        <f>Nabidka_MIN!E71/E71*100</f>
        <v>#DIV/0!</v>
      </c>
      <c r="J71" s="109" t="e">
        <f t="shared" si="4"/>
        <v>#DIV/0!</v>
      </c>
    </row>
    <row r="72" spans="2:10" ht="29.25" thickBot="1">
      <c r="B72" s="44" t="s">
        <v>51</v>
      </c>
      <c r="C72" s="48">
        <v>1</v>
      </c>
      <c r="D72" s="48">
        <v>20000</v>
      </c>
      <c r="E72" s="106"/>
      <c r="H72" s="110">
        <v>2.8571428571428571E-3</v>
      </c>
      <c r="I72" s="109" t="e">
        <f>Nabidka_MIN!E72/E72*100</f>
        <v>#DIV/0!</v>
      </c>
      <c r="J72" s="109" t="e">
        <f t="shared" si="4"/>
        <v>#DIV/0!</v>
      </c>
    </row>
    <row r="73" spans="2:10" ht="14.25">
      <c r="B73" s="46"/>
      <c r="C73" s="38"/>
      <c r="D73" s="38"/>
      <c r="E73" s="47"/>
      <c r="H73" s="80"/>
      <c r="I73" s="80"/>
      <c r="J73" s="80"/>
    </row>
    <row r="74" spans="2:10" ht="14.25">
      <c r="B74" s="46"/>
      <c r="C74" s="38"/>
      <c r="D74" s="38"/>
      <c r="E74" s="47"/>
      <c r="H74" s="80"/>
      <c r="I74" s="80"/>
      <c r="J74" s="80"/>
    </row>
    <row r="75" spans="2:10" ht="48" customHeight="1">
      <c r="B75" s="46"/>
      <c r="C75" s="38"/>
      <c r="D75" s="38"/>
      <c r="E75" s="47"/>
      <c r="H75" s="80"/>
      <c r="I75" s="80"/>
      <c r="J75" s="80"/>
    </row>
    <row r="76" spans="2:10" ht="15">
      <c r="B76" s="23"/>
      <c r="C76" s="38"/>
      <c r="D76" s="38"/>
      <c r="E76" s="47"/>
      <c r="H76" s="80"/>
      <c r="I76" s="80"/>
      <c r="J76" s="80"/>
    </row>
    <row r="77" spans="2:10" ht="30.75" customHeight="1">
      <c r="B77" s="46"/>
      <c r="C77" s="38"/>
      <c r="D77" s="38"/>
      <c r="E77" s="47"/>
      <c r="H77" s="80"/>
      <c r="I77" s="80"/>
      <c r="J77" s="80"/>
    </row>
    <row r="78" spans="2:10" ht="14.25">
      <c r="B78" s="46"/>
      <c r="C78" s="46"/>
      <c r="D78" s="46"/>
      <c r="E78" s="47"/>
      <c r="H78" s="80"/>
      <c r="I78" s="80"/>
      <c r="J78" s="80"/>
    </row>
    <row r="79" spans="2:10" ht="31.5">
      <c r="B79" s="24" t="s">
        <v>33</v>
      </c>
      <c r="C79" s="25" t="s">
        <v>32</v>
      </c>
      <c r="D79" s="26" t="s">
        <v>31</v>
      </c>
      <c r="H79" s="80"/>
      <c r="I79" s="80"/>
      <c r="J79" s="80"/>
    </row>
    <row r="80" spans="2:10" ht="31.5">
      <c r="B80" s="24" t="s">
        <v>90</v>
      </c>
      <c r="C80" s="25" t="s">
        <v>38</v>
      </c>
      <c r="D80" s="28">
        <v>0.04</v>
      </c>
      <c r="H80" s="80"/>
      <c r="I80" s="80"/>
      <c r="J80" s="80"/>
    </row>
    <row r="81" spans="2:10" ht="16.5" thickBot="1">
      <c r="B81" s="39"/>
      <c r="C81" s="49"/>
      <c r="D81" s="50"/>
      <c r="H81" s="80"/>
      <c r="I81" s="80"/>
      <c r="J81" s="80"/>
    </row>
    <row r="82" spans="2:10" ht="43.5" thickBot="1">
      <c r="B82" s="34"/>
      <c r="C82" s="43" t="s">
        <v>46</v>
      </c>
      <c r="D82" s="43" t="s">
        <v>45</v>
      </c>
      <c r="E82" s="43" t="s">
        <v>44</v>
      </c>
      <c r="H82" s="80"/>
      <c r="I82" s="80"/>
      <c r="J82" s="80"/>
    </row>
    <row r="83" spans="2:10" ht="14.25" thickBot="1">
      <c r="B83" s="92" t="s">
        <v>61</v>
      </c>
      <c r="C83" s="93"/>
      <c r="D83" s="93"/>
      <c r="E83" s="42"/>
      <c r="F83" s="51"/>
      <c r="H83" s="80"/>
      <c r="I83" s="80"/>
      <c r="J83" s="80"/>
    </row>
    <row r="84" spans="2:10" ht="15" thickBot="1">
      <c r="B84" s="44" t="s">
        <v>37</v>
      </c>
      <c r="C84" s="45">
        <v>1</v>
      </c>
      <c r="D84" s="45">
        <v>120</v>
      </c>
      <c r="E84" s="106"/>
      <c r="H84" s="110">
        <v>1.2E-2</v>
      </c>
      <c r="I84" s="109" t="e">
        <f>Nabidka_MIN!E84/E84*100</f>
        <v>#DIV/0!</v>
      </c>
      <c r="J84" s="109" t="e">
        <f t="shared" ref="J84:J86" si="5">I84*H84</f>
        <v>#DIV/0!</v>
      </c>
    </row>
    <row r="85" spans="2:10" ht="15" thickBot="1">
      <c r="B85" s="44" t="s">
        <v>36</v>
      </c>
      <c r="C85" s="45">
        <v>1</v>
      </c>
      <c r="D85" s="45">
        <v>240</v>
      </c>
      <c r="E85" s="106"/>
      <c r="H85" s="110">
        <v>8.0000000000000002E-3</v>
      </c>
      <c r="I85" s="109" t="e">
        <f>Nabidka_MIN!E85/E85*100</f>
        <v>#DIV/0!</v>
      </c>
      <c r="J85" s="109" t="e">
        <f t="shared" si="5"/>
        <v>#DIV/0!</v>
      </c>
    </row>
    <row r="86" spans="2:10" ht="15" thickBot="1">
      <c r="B86" s="44" t="s">
        <v>35</v>
      </c>
      <c r="C86" s="45">
        <v>1</v>
      </c>
      <c r="D86" s="45">
        <v>504</v>
      </c>
      <c r="E86" s="106"/>
      <c r="H86" s="110">
        <v>4.0000000000000001E-3</v>
      </c>
      <c r="I86" s="109" t="e">
        <f>Nabidka_MIN!E86/E86*100</f>
        <v>#DIV/0!</v>
      </c>
      <c r="J86" s="109" t="e">
        <f t="shared" si="5"/>
        <v>#DIV/0!</v>
      </c>
    </row>
    <row r="87" spans="2:10" ht="13.5" thickBot="1">
      <c r="H87" s="80"/>
      <c r="I87" s="80"/>
      <c r="J87" s="80"/>
    </row>
    <row r="88" spans="2:10" ht="36" customHeight="1" thickBot="1">
      <c r="B88" s="92" t="s">
        <v>60</v>
      </c>
      <c r="C88" s="93"/>
      <c r="D88" s="93"/>
      <c r="E88" s="42"/>
      <c r="H88" s="80"/>
      <c r="I88" s="80"/>
      <c r="J88" s="80"/>
    </row>
    <row r="89" spans="2:10" ht="15" thickBot="1">
      <c r="B89" s="44" t="s">
        <v>37</v>
      </c>
      <c r="C89" s="45">
        <v>1</v>
      </c>
      <c r="D89" s="45">
        <v>120</v>
      </c>
      <c r="E89" s="106"/>
      <c r="H89" s="110">
        <v>8.0000000000000002E-3</v>
      </c>
      <c r="I89" s="109" t="e">
        <f>Nabidka_MIN!E89/E89*100</f>
        <v>#DIV/0!</v>
      </c>
      <c r="J89" s="109" t="e">
        <f t="shared" ref="J89:J91" si="6">I89*H89</f>
        <v>#DIV/0!</v>
      </c>
    </row>
    <row r="90" spans="2:10" ht="15" thickBot="1">
      <c r="B90" s="44" t="s">
        <v>36</v>
      </c>
      <c r="C90" s="45">
        <v>1</v>
      </c>
      <c r="D90" s="45">
        <v>240</v>
      </c>
      <c r="E90" s="106"/>
      <c r="H90" s="110">
        <v>5.0000000000000001E-3</v>
      </c>
      <c r="I90" s="109" t="e">
        <f>Nabidka_MIN!E90/E90*100</f>
        <v>#DIV/0!</v>
      </c>
      <c r="J90" s="109" t="e">
        <f t="shared" si="6"/>
        <v>#DIV/0!</v>
      </c>
    </row>
    <row r="91" spans="2:10" ht="15" thickBot="1">
      <c r="B91" s="44" t="s">
        <v>35</v>
      </c>
      <c r="C91" s="45">
        <v>1</v>
      </c>
      <c r="D91" s="45">
        <v>504</v>
      </c>
      <c r="E91" s="106"/>
      <c r="H91" s="110">
        <v>3.0000000000000001E-3</v>
      </c>
      <c r="I91" s="109" t="e">
        <f>Nabidka_MIN!E91/E91*100</f>
        <v>#DIV/0!</v>
      </c>
      <c r="J91" s="109" t="e">
        <f t="shared" si="6"/>
        <v>#DIV/0!</v>
      </c>
    </row>
    <row r="92" spans="2:10" ht="14.25">
      <c r="B92" s="46"/>
      <c r="C92" s="46"/>
      <c r="D92" s="46"/>
      <c r="E92" s="61"/>
      <c r="H92" s="80"/>
      <c r="I92" s="80"/>
      <c r="J92" s="80"/>
    </row>
    <row r="93" spans="2:10" ht="14.25">
      <c r="B93" s="38" t="s">
        <v>10</v>
      </c>
      <c r="C93" s="38"/>
      <c r="D93" s="38"/>
      <c r="H93" s="80"/>
      <c r="I93" s="80"/>
      <c r="J93" s="80"/>
    </row>
    <row r="94" spans="2:10" ht="34.5" customHeight="1">
      <c r="B94" s="38" t="s">
        <v>34</v>
      </c>
      <c r="H94" s="80"/>
      <c r="I94" s="80"/>
      <c r="J94" s="80"/>
    </row>
    <row r="95" spans="2:10">
      <c r="H95" s="80"/>
      <c r="I95" s="80"/>
      <c r="J95" s="80"/>
    </row>
    <row r="96" spans="2:10">
      <c r="H96" s="80"/>
      <c r="I96" s="80"/>
      <c r="J96" s="80"/>
    </row>
    <row r="97" spans="2:10" ht="31.5">
      <c r="B97" s="24" t="s">
        <v>33</v>
      </c>
      <c r="C97" s="25" t="s">
        <v>32</v>
      </c>
      <c r="D97" s="26" t="s">
        <v>31</v>
      </c>
      <c r="H97" s="80"/>
      <c r="I97" s="80"/>
      <c r="J97" s="80"/>
    </row>
    <row r="98" spans="2:10" ht="31.5">
      <c r="B98" s="24" t="s">
        <v>62</v>
      </c>
      <c r="C98" s="25" t="s">
        <v>50</v>
      </c>
      <c r="D98" s="28">
        <v>0.24</v>
      </c>
      <c r="H98" s="80"/>
      <c r="I98" s="80"/>
      <c r="J98" s="80"/>
    </row>
    <row r="99" spans="2:10" ht="13.5" thickBot="1">
      <c r="H99" s="80"/>
      <c r="I99" s="80"/>
      <c r="J99" s="80"/>
    </row>
    <row r="100" spans="2:10" ht="14.25" thickBot="1">
      <c r="B100" s="92" t="s">
        <v>91</v>
      </c>
      <c r="C100" s="98"/>
      <c r="D100" s="98"/>
      <c r="E100" s="99"/>
      <c r="H100" s="80"/>
      <c r="I100" s="80"/>
      <c r="J100" s="80"/>
    </row>
    <row r="101" spans="2:10" ht="29.25" thickBot="1">
      <c r="B101" s="34"/>
      <c r="C101" s="43" t="s">
        <v>92</v>
      </c>
      <c r="D101" s="43" t="s">
        <v>93</v>
      </c>
      <c r="E101" s="43" t="s">
        <v>49</v>
      </c>
      <c r="H101" s="80"/>
      <c r="I101" s="80"/>
      <c r="J101" s="80"/>
    </row>
    <row r="102" spans="2:10" ht="15" thickBot="1">
      <c r="B102" s="44" t="s">
        <v>48</v>
      </c>
      <c r="C102" s="44">
        <v>0</v>
      </c>
      <c r="D102" s="44">
        <v>5</v>
      </c>
      <c r="E102" s="85"/>
      <c r="H102" s="110">
        <v>0.08</v>
      </c>
      <c r="I102" s="109" t="e">
        <f>E102/Nabidka_MIN!E102*100</f>
        <v>#DIV/0!</v>
      </c>
      <c r="J102" s="109" t="e">
        <f t="shared" ref="J102:J103" si="7">I102*H102</f>
        <v>#DIV/0!</v>
      </c>
    </row>
    <row r="103" spans="2:10" ht="29.25" thickBot="1">
      <c r="B103" s="71" t="s">
        <v>94</v>
      </c>
      <c r="C103" s="71">
        <v>0</v>
      </c>
      <c r="D103" s="71">
        <v>2</v>
      </c>
      <c r="E103" s="85"/>
      <c r="H103" s="110">
        <v>0.16</v>
      </c>
      <c r="I103" s="109" t="e">
        <f>E103/Nabidka_MIN!E103*100</f>
        <v>#DIV/0!</v>
      </c>
      <c r="J103" s="109" t="e">
        <f t="shared" si="7"/>
        <v>#DIV/0!</v>
      </c>
    </row>
    <row r="104" spans="2:10" ht="14.25">
      <c r="B104" s="46"/>
      <c r="C104" s="38"/>
      <c r="D104" s="38"/>
      <c r="E104" s="47"/>
      <c r="H104" s="80"/>
      <c r="I104" s="80"/>
      <c r="J104" s="80"/>
    </row>
    <row r="105" spans="2:10" ht="31.5">
      <c r="B105" s="24" t="s">
        <v>33</v>
      </c>
      <c r="C105" s="25" t="s">
        <v>32</v>
      </c>
      <c r="D105" s="26" t="s">
        <v>31</v>
      </c>
      <c r="H105" s="80"/>
      <c r="I105" s="80"/>
      <c r="J105" s="80"/>
    </row>
    <row r="106" spans="2:10" ht="47.25">
      <c r="B106" s="24" t="s">
        <v>62</v>
      </c>
      <c r="C106" s="25" t="s">
        <v>95</v>
      </c>
      <c r="D106" s="28">
        <v>0.12</v>
      </c>
      <c r="H106" s="80"/>
      <c r="I106" s="80"/>
      <c r="J106" s="80"/>
    </row>
    <row r="107" spans="2:10" ht="13.5" thickBot="1">
      <c r="H107" s="80"/>
      <c r="I107" s="80"/>
      <c r="J107" s="80"/>
    </row>
    <row r="108" spans="2:10" ht="34.5" customHeight="1" thickBot="1">
      <c r="B108" s="92" t="s">
        <v>96</v>
      </c>
      <c r="C108" s="97"/>
      <c r="D108" s="97"/>
      <c r="E108" s="42"/>
      <c r="H108" s="80"/>
      <c r="I108" s="80"/>
      <c r="J108" s="80"/>
    </row>
    <row r="109" spans="2:10" ht="29.25" thickBot="1">
      <c r="B109" s="34"/>
      <c r="C109" s="43" t="s">
        <v>92</v>
      </c>
      <c r="D109" s="43" t="s">
        <v>93</v>
      </c>
      <c r="E109" s="43" t="s">
        <v>49</v>
      </c>
      <c r="H109" s="80"/>
      <c r="I109" s="80"/>
      <c r="J109" s="80"/>
    </row>
    <row r="110" spans="2:10" ht="14.25" thickBot="1">
      <c r="B110" s="92" t="s">
        <v>97</v>
      </c>
      <c r="C110" s="97"/>
      <c r="D110" s="97"/>
      <c r="E110" s="42"/>
      <c r="H110" s="80"/>
      <c r="I110" s="80"/>
      <c r="J110" s="80"/>
    </row>
    <row r="111" spans="2:10" ht="31.5" customHeight="1" thickBot="1">
      <c r="B111" s="44" t="s">
        <v>98</v>
      </c>
      <c r="C111" s="45">
        <v>0</v>
      </c>
      <c r="D111" s="45">
        <v>8</v>
      </c>
      <c r="E111" s="101"/>
      <c r="H111" s="80"/>
      <c r="I111" s="80"/>
      <c r="J111" s="80"/>
    </row>
    <row r="112" spans="2:10" ht="15" thickBot="1">
      <c r="B112" s="44" t="s">
        <v>99</v>
      </c>
      <c r="C112" s="45">
        <v>0</v>
      </c>
      <c r="D112" s="45">
        <v>14</v>
      </c>
      <c r="E112" s="101"/>
      <c r="H112" s="80"/>
      <c r="I112" s="80"/>
      <c r="J112" s="80"/>
    </row>
    <row r="113" spans="2:10" ht="15" thickBot="1">
      <c r="B113" s="44" t="s">
        <v>100</v>
      </c>
      <c r="C113" s="45">
        <v>0</v>
      </c>
      <c r="D113" s="45">
        <v>20</v>
      </c>
      <c r="E113" s="101"/>
      <c r="H113" s="80"/>
      <c r="I113" s="80"/>
      <c r="J113" s="80"/>
    </row>
    <row r="114" spans="2:10" ht="14.25" thickBot="1">
      <c r="B114" s="92" t="s">
        <v>101</v>
      </c>
      <c r="C114" s="97"/>
      <c r="D114" s="97"/>
      <c r="E114" s="42"/>
      <c r="H114" s="80"/>
      <c r="I114" s="80"/>
      <c r="J114" s="80"/>
    </row>
    <row r="115" spans="2:10" ht="15" thickBot="1">
      <c r="B115" s="44" t="s">
        <v>98</v>
      </c>
      <c r="C115" s="45">
        <v>0</v>
      </c>
      <c r="D115" s="45">
        <v>8</v>
      </c>
      <c r="E115" s="101"/>
      <c r="H115" s="80"/>
      <c r="I115" s="80"/>
      <c r="J115" s="80"/>
    </row>
    <row r="116" spans="2:10" ht="32.25" customHeight="1" thickBot="1">
      <c r="B116" s="44" t="s">
        <v>102</v>
      </c>
      <c r="C116" s="45">
        <v>0</v>
      </c>
      <c r="D116" s="45">
        <v>22</v>
      </c>
      <c r="E116" s="101"/>
      <c r="H116" s="80"/>
      <c r="I116" s="80"/>
      <c r="J116" s="80"/>
    </row>
    <row r="117" spans="2:10" ht="15" thickBot="1">
      <c r="B117" s="44" t="s">
        <v>103</v>
      </c>
      <c r="C117" s="45">
        <v>0</v>
      </c>
      <c r="D117" s="45">
        <v>34</v>
      </c>
      <c r="E117" s="101"/>
      <c r="H117" s="80"/>
      <c r="I117" s="80"/>
      <c r="J117" s="80"/>
    </row>
    <row r="118" spans="2:10" ht="15" thickBot="1">
      <c r="B118" s="44" t="s">
        <v>99</v>
      </c>
      <c r="C118" s="45">
        <v>0</v>
      </c>
      <c r="D118" s="45">
        <v>14</v>
      </c>
      <c r="E118" s="101"/>
      <c r="H118" s="80"/>
      <c r="I118" s="80"/>
      <c r="J118" s="80"/>
    </row>
    <row r="119" spans="2:10" ht="15" thickBot="1">
      <c r="B119" s="44" t="s">
        <v>100</v>
      </c>
      <c r="C119" s="45">
        <v>0</v>
      </c>
      <c r="D119" s="45">
        <v>20</v>
      </c>
      <c r="E119" s="101"/>
      <c r="H119" s="80"/>
      <c r="I119" s="80"/>
      <c r="J119" s="80"/>
    </row>
    <row r="120" spans="2:10" ht="15" thickBot="1">
      <c r="B120" s="72" t="s">
        <v>104</v>
      </c>
      <c r="C120" s="72">
        <v>0</v>
      </c>
      <c r="D120" s="72">
        <v>82</v>
      </c>
      <c r="E120" s="101">
        <f>SUM(E111:E119)</f>
        <v>0</v>
      </c>
      <c r="H120" s="110">
        <v>0.12</v>
      </c>
      <c r="I120" s="109" t="e">
        <f>E120/Nabidka_MIN!E120*100</f>
        <v>#DIV/0!</v>
      </c>
      <c r="J120" s="109" t="e">
        <f t="shared" ref="J120" si="8">I120*H120</f>
        <v>#DIV/0!</v>
      </c>
    </row>
    <row r="121" spans="2:10" ht="14.25">
      <c r="B121" s="46"/>
      <c r="C121" s="38"/>
      <c r="D121" s="38"/>
      <c r="E121" s="47"/>
    </row>
  </sheetData>
  <mergeCells count="14">
    <mergeCell ref="B110:D110"/>
    <mergeCell ref="B114:D114"/>
    <mergeCell ref="B49:D49"/>
    <mergeCell ref="B60:D60"/>
    <mergeCell ref="B88:D88"/>
    <mergeCell ref="B66:D66"/>
    <mergeCell ref="B83:D83"/>
    <mergeCell ref="B100:E100"/>
    <mergeCell ref="B108:D108"/>
    <mergeCell ref="B2:G2"/>
    <mergeCell ref="B8:G8"/>
    <mergeCell ref="B32:F32"/>
    <mergeCell ref="B36:F36"/>
    <mergeCell ref="B43:D43"/>
  </mergeCells>
  <pageMargins left="0.39370078740157483" right="0.39370078740157483" top="0.14520833333333333" bottom="0.44" header="0.19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rgb="FF92D050"/>
    <pageSetUpPr fitToPage="1"/>
  </sheetPr>
  <dimension ref="A1:I121"/>
  <sheetViews>
    <sheetView topLeftCell="A10" zoomScaleNormal="100" workbookViewId="0">
      <selection activeCell="K30" sqref="K30"/>
    </sheetView>
  </sheetViews>
  <sheetFormatPr defaultRowHeight="12.75"/>
  <cols>
    <col min="1" max="1" width="9.140625" style="22"/>
    <col min="2" max="2" width="58.7109375" style="22" customWidth="1"/>
    <col min="3" max="3" width="14.7109375" style="22" customWidth="1"/>
    <col min="4" max="6" width="14.42578125" style="22" customWidth="1"/>
    <col min="7" max="7" width="11" style="22" customWidth="1"/>
    <col min="8" max="8" width="11.140625" style="22" customWidth="1"/>
    <col min="9" max="16384" width="9.140625" style="22"/>
  </cols>
  <sheetData>
    <row r="1" spans="1:8" ht="30.75" customHeight="1">
      <c r="B1" s="84" t="s">
        <v>105</v>
      </c>
      <c r="C1" s="2" t="s">
        <v>63</v>
      </c>
      <c r="D1" s="70" t="s">
        <v>106</v>
      </c>
      <c r="E1" s="22" t="s">
        <v>71</v>
      </c>
      <c r="F1" s="21" t="s">
        <v>107</v>
      </c>
      <c r="G1" s="21"/>
      <c r="H1" s="21"/>
    </row>
    <row r="2" spans="1:8" ht="60" customHeight="1">
      <c r="B2" s="91"/>
      <c r="C2" s="89"/>
      <c r="D2" s="89"/>
      <c r="E2" s="89"/>
      <c r="F2" s="89"/>
      <c r="G2" s="89"/>
    </row>
    <row r="3" spans="1:8" ht="16.5" customHeight="1">
      <c r="B3" s="69"/>
      <c r="C3" s="69"/>
      <c r="D3" s="69"/>
      <c r="E3" s="70"/>
      <c r="F3" s="70"/>
      <c r="G3" s="70"/>
    </row>
    <row r="5" spans="1:8" ht="31.5">
      <c r="B5" s="24" t="s">
        <v>33</v>
      </c>
      <c r="C5" s="25" t="s">
        <v>32</v>
      </c>
      <c r="D5" s="26" t="s">
        <v>31</v>
      </c>
      <c r="H5" s="27"/>
    </row>
    <row r="6" spans="1:8" ht="21" customHeight="1">
      <c r="B6" s="24" t="s">
        <v>30</v>
      </c>
      <c r="C6" s="25" t="s">
        <v>47</v>
      </c>
      <c r="D6" s="28">
        <v>0.4</v>
      </c>
      <c r="F6" s="29"/>
      <c r="H6" s="27"/>
    </row>
    <row r="7" spans="1:8" s="32" customFormat="1" ht="15" customHeight="1" thickBot="1">
      <c r="B7" s="30"/>
      <c r="C7" s="31"/>
      <c r="D7" s="31"/>
      <c r="E7" s="31"/>
      <c r="F7" s="31"/>
    </row>
    <row r="8" spans="1:8" ht="23.25" customHeight="1" thickBot="1">
      <c r="B8" s="92" t="s">
        <v>0</v>
      </c>
      <c r="C8" s="93"/>
      <c r="D8" s="93"/>
      <c r="E8" s="93"/>
      <c r="F8" s="93"/>
      <c r="G8" s="94"/>
    </row>
    <row r="9" spans="1:8" ht="99.75" customHeight="1" thickBot="1">
      <c r="A9" s="52" t="s">
        <v>69</v>
      </c>
      <c r="B9" s="33" t="s">
        <v>74</v>
      </c>
      <c r="C9" s="53" t="s">
        <v>75</v>
      </c>
      <c r="D9" s="53" t="s">
        <v>76</v>
      </c>
      <c r="E9" s="53" t="s">
        <v>77</v>
      </c>
      <c r="F9" s="53" t="s">
        <v>78</v>
      </c>
      <c r="G9" s="74" t="s">
        <v>79</v>
      </c>
      <c r="H9" s="73" t="s">
        <v>80</v>
      </c>
    </row>
    <row r="10" spans="1:8" ht="18.75" customHeight="1">
      <c r="A10" s="68">
        <v>1</v>
      </c>
      <c r="B10" s="63" t="s">
        <v>29</v>
      </c>
      <c r="C10" s="64">
        <v>1</v>
      </c>
      <c r="D10" s="65">
        <v>0.9</v>
      </c>
      <c r="E10" s="64">
        <v>48</v>
      </c>
      <c r="F10" s="66" t="s">
        <v>81</v>
      </c>
      <c r="G10" s="116">
        <f>MIN(Nabidka1!G10,Nabidka2!G10,Nabidka3!G10,Nabidka4!G10,Nabidka5!G10)</f>
        <v>0</v>
      </c>
      <c r="H10" s="82">
        <v>5.1948051948051957E-3</v>
      </c>
    </row>
    <row r="11" spans="1:8" ht="15.75" customHeight="1">
      <c r="A11" s="67">
        <v>1</v>
      </c>
      <c r="B11" s="63" t="s">
        <v>28</v>
      </c>
      <c r="C11" s="64">
        <v>1</v>
      </c>
      <c r="D11" s="65">
        <v>0.9</v>
      </c>
      <c r="E11" s="64">
        <v>48</v>
      </c>
      <c r="F11" s="66" t="s">
        <v>81</v>
      </c>
      <c r="G11" s="116">
        <f>MIN(Nabidka1!G11,Nabidka2!G11,Nabidka3!G11,Nabidka4!G11,Nabidka5!G11)</f>
        <v>0</v>
      </c>
      <c r="H11" s="82">
        <v>2.0779220779220783E-2</v>
      </c>
    </row>
    <row r="12" spans="1:8" ht="14.25">
      <c r="A12" s="59">
        <v>1</v>
      </c>
      <c r="B12" s="54" t="s">
        <v>27</v>
      </c>
      <c r="C12" s="55">
        <v>1</v>
      </c>
      <c r="D12" s="56">
        <v>0.9</v>
      </c>
      <c r="E12" s="55">
        <v>48</v>
      </c>
      <c r="F12" s="60" t="s">
        <v>81</v>
      </c>
      <c r="G12" s="116">
        <f>MIN(Nabidka1!G12,Nabidka2!G12,Nabidka3!G12,Nabidka4!G12,Nabidka5!G12)</f>
        <v>0</v>
      </c>
      <c r="H12" s="82">
        <v>2.5974025974025972E-2</v>
      </c>
    </row>
    <row r="13" spans="1:8" ht="14.25">
      <c r="A13" s="59">
        <v>2</v>
      </c>
      <c r="B13" s="57" t="s">
        <v>26</v>
      </c>
      <c r="C13" s="55">
        <v>1</v>
      </c>
      <c r="D13" s="56">
        <v>0.9</v>
      </c>
      <c r="E13" s="55">
        <v>48</v>
      </c>
      <c r="F13" s="60" t="s">
        <v>81</v>
      </c>
      <c r="G13" s="116">
        <f>MIN(Nabidka1!G13,Nabidka2!G13,Nabidka3!G13,Nabidka4!G13,Nabidka5!G13)</f>
        <v>0</v>
      </c>
      <c r="H13" s="82">
        <v>8.3116883116883117E-3</v>
      </c>
    </row>
    <row r="14" spans="1:8" ht="14.25">
      <c r="A14" s="59">
        <v>2</v>
      </c>
      <c r="B14" s="54" t="s">
        <v>25</v>
      </c>
      <c r="C14" s="55">
        <v>1</v>
      </c>
      <c r="D14" s="56">
        <v>0.9</v>
      </c>
      <c r="E14" s="55">
        <v>48</v>
      </c>
      <c r="F14" s="60" t="s">
        <v>81</v>
      </c>
      <c r="G14" s="116">
        <f>MIN(Nabidka1!G14,Nabidka2!G14,Nabidka3!G14,Nabidka4!G14,Nabidka5!G14)</f>
        <v>0</v>
      </c>
      <c r="H14" s="82">
        <v>3.1168831168831169E-3</v>
      </c>
    </row>
    <row r="15" spans="1:8" ht="25.5">
      <c r="A15" s="59">
        <v>2</v>
      </c>
      <c r="B15" s="57" t="s">
        <v>24</v>
      </c>
      <c r="C15" s="55">
        <v>1</v>
      </c>
      <c r="D15" s="56">
        <v>0.9</v>
      </c>
      <c r="E15" s="55">
        <v>48</v>
      </c>
      <c r="F15" s="60" t="s">
        <v>81</v>
      </c>
      <c r="G15" s="116">
        <f>MIN(Nabidka1!G15,Nabidka2!G15,Nabidka3!G15,Nabidka4!G15,Nabidka5!G15)</f>
        <v>0</v>
      </c>
      <c r="H15" s="82">
        <v>3.1168831168831169E-3</v>
      </c>
    </row>
    <row r="16" spans="1:8" ht="14.25">
      <c r="A16" s="59">
        <v>5</v>
      </c>
      <c r="B16" s="54" t="s">
        <v>23</v>
      </c>
      <c r="C16" s="55">
        <v>1</v>
      </c>
      <c r="D16" s="56">
        <v>0.9</v>
      </c>
      <c r="E16" s="55">
        <v>48</v>
      </c>
      <c r="F16" s="60" t="s">
        <v>81</v>
      </c>
      <c r="G16" s="116">
        <f>MIN(Nabidka1!G16,Nabidka2!G16,Nabidka3!G16,Nabidka4!G16,Nabidka5!G16)</f>
        <v>0</v>
      </c>
      <c r="H16" s="82">
        <v>5.1948051948051957E-3</v>
      </c>
    </row>
    <row r="17" spans="1:8" ht="14.25">
      <c r="A17" s="59">
        <v>5</v>
      </c>
      <c r="B17" s="54" t="s">
        <v>22</v>
      </c>
      <c r="C17" s="55">
        <v>1</v>
      </c>
      <c r="D17" s="56">
        <v>0.9</v>
      </c>
      <c r="E17" s="55">
        <v>48</v>
      </c>
      <c r="F17" s="60" t="s">
        <v>81</v>
      </c>
      <c r="G17" s="116">
        <f>MIN(Nabidka1!G17,Nabidka2!G17,Nabidka3!G17,Nabidka4!G17,Nabidka5!G17)</f>
        <v>0</v>
      </c>
      <c r="H17" s="82">
        <v>2.0779220779220783E-2</v>
      </c>
    </row>
    <row r="18" spans="1:8" ht="25.5">
      <c r="A18" s="59">
        <v>5</v>
      </c>
      <c r="B18" s="54" t="s">
        <v>21</v>
      </c>
      <c r="C18" s="55">
        <v>1</v>
      </c>
      <c r="D18" s="56">
        <v>0.9</v>
      </c>
      <c r="E18" s="55">
        <v>48</v>
      </c>
      <c r="F18" s="60" t="s">
        <v>81</v>
      </c>
      <c r="G18" s="116">
        <f>MIN(Nabidka1!G18,Nabidka2!G18,Nabidka3!G18,Nabidka4!G18,Nabidka5!G18)</f>
        <v>0</v>
      </c>
      <c r="H18" s="82">
        <v>1.5584415584415584E-2</v>
      </c>
    </row>
    <row r="19" spans="1:8" ht="14.25">
      <c r="A19" s="59">
        <v>5</v>
      </c>
      <c r="B19" s="54" t="s">
        <v>20</v>
      </c>
      <c r="C19" s="55">
        <v>1</v>
      </c>
      <c r="D19" s="56">
        <v>0.9</v>
      </c>
      <c r="E19" s="55">
        <v>48</v>
      </c>
      <c r="F19" s="60" t="s">
        <v>81</v>
      </c>
      <c r="G19" s="116">
        <f>MIN(Nabidka1!G19,Nabidka2!G19,Nabidka3!G19,Nabidka4!G19,Nabidka5!G19)</f>
        <v>0</v>
      </c>
      <c r="H19" s="82">
        <v>1.0389610389610391E-2</v>
      </c>
    </row>
    <row r="20" spans="1:8" ht="14.25">
      <c r="A20" s="59">
        <v>8</v>
      </c>
      <c r="B20" s="54" t="s">
        <v>19</v>
      </c>
      <c r="C20" s="55">
        <v>1</v>
      </c>
      <c r="D20" s="56">
        <v>0.9</v>
      </c>
      <c r="E20" s="55">
        <v>48</v>
      </c>
      <c r="F20" s="60" t="s">
        <v>81</v>
      </c>
      <c r="G20" s="116">
        <f>MIN(Nabidka1!G20,Nabidka2!G20,Nabidka3!G20,Nabidka4!G20,Nabidka5!G20)</f>
        <v>0</v>
      </c>
      <c r="H20" s="82">
        <v>1.0389610389610391E-2</v>
      </c>
    </row>
    <row r="21" spans="1:8" ht="14.25">
      <c r="A21" s="59">
        <v>8</v>
      </c>
      <c r="B21" s="54" t="s">
        <v>18</v>
      </c>
      <c r="C21" s="55">
        <v>1</v>
      </c>
      <c r="D21" s="56">
        <v>0.9</v>
      </c>
      <c r="E21" s="55">
        <v>48</v>
      </c>
      <c r="F21" s="60" t="s">
        <v>81</v>
      </c>
      <c r="G21" s="116">
        <f>MIN(Nabidka1!G21,Nabidka2!G21,Nabidka3!G21,Nabidka4!G21,Nabidka5!G21)</f>
        <v>0</v>
      </c>
      <c r="H21" s="82">
        <v>5.1948051948051957E-3</v>
      </c>
    </row>
    <row r="22" spans="1:8" ht="14.25">
      <c r="A22" s="59">
        <v>8</v>
      </c>
      <c r="B22" s="54" t="s">
        <v>17</v>
      </c>
      <c r="C22" s="55">
        <v>1</v>
      </c>
      <c r="D22" s="56">
        <v>0.9</v>
      </c>
      <c r="E22" s="55">
        <v>48</v>
      </c>
      <c r="F22" s="60" t="s">
        <v>81</v>
      </c>
      <c r="G22" s="116">
        <f>MIN(Nabidka1!G22,Nabidka2!G22,Nabidka3!G22,Nabidka4!G22,Nabidka5!G22)</f>
        <v>0</v>
      </c>
      <c r="H22" s="82">
        <v>1.0389610389610391E-2</v>
      </c>
    </row>
    <row r="23" spans="1:8" ht="14.25">
      <c r="A23" s="59">
        <v>8</v>
      </c>
      <c r="B23" s="54" t="s">
        <v>16</v>
      </c>
      <c r="C23" s="55">
        <v>1</v>
      </c>
      <c r="D23" s="56">
        <v>0.9</v>
      </c>
      <c r="E23" s="55">
        <v>48</v>
      </c>
      <c r="F23" s="60" t="s">
        <v>81</v>
      </c>
      <c r="G23" s="116">
        <f>MIN(Nabidka1!G23,Nabidka2!G23,Nabidka3!G23,Nabidka4!G23,Nabidka5!G23)</f>
        <v>0</v>
      </c>
      <c r="H23" s="82">
        <v>1.0389610389610391E-2</v>
      </c>
    </row>
    <row r="24" spans="1:8" ht="14.25">
      <c r="A24" s="59">
        <v>8</v>
      </c>
      <c r="B24" s="54" t="s">
        <v>15</v>
      </c>
      <c r="C24" s="55">
        <v>1</v>
      </c>
      <c r="D24" s="56">
        <v>0.9</v>
      </c>
      <c r="E24" s="55">
        <v>48</v>
      </c>
      <c r="F24" s="60" t="s">
        <v>81</v>
      </c>
      <c r="G24" s="116">
        <f>MIN(Nabidka1!G24,Nabidka2!G24,Nabidka3!G24,Nabidka4!G24,Nabidka5!G24)</f>
        <v>0</v>
      </c>
      <c r="H24" s="82">
        <v>5.1948051948051957E-3</v>
      </c>
    </row>
    <row r="25" spans="1:8" ht="14.25">
      <c r="A25" s="59">
        <v>11</v>
      </c>
      <c r="B25" s="54" t="s">
        <v>14</v>
      </c>
      <c r="C25" s="55">
        <v>1</v>
      </c>
      <c r="D25" s="56">
        <v>0.92</v>
      </c>
      <c r="E25" s="55">
        <v>24</v>
      </c>
      <c r="F25" s="60" t="s">
        <v>82</v>
      </c>
      <c r="G25" s="116">
        <f>MIN(Nabidka1!G25,Nabidka2!G25,Nabidka3!G25,Nabidka4!G25,Nabidka5!G25)</f>
        <v>0</v>
      </c>
      <c r="H25" s="82">
        <v>4.6753246753246755E-2</v>
      </c>
    </row>
    <row r="26" spans="1:8" ht="25.5">
      <c r="A26" s="59">
        <v>12</v>
      </c>
      <c r="B26" s="54" t="s">
        <v>83</v>
      </c>
      <c r="C26" s="55">
        <v>1</v>
      </c>
      <c r="D26" s="56">
        <v>0.92</v>
      </c>
      <c r="E26" s="55">
        <v>24</v>
      </c>
      <c r="F26" s="60" t="s">
        <v>82</v>
      </c>
      <c r="G26" s="116">
        <f>MIN(Nabidka1!G26,Nabidka2!G26,Nabidka3!G26,Nabidka4!G26,Nabidka5!G26)</f>
        <v>0</v>
      </c>
      <c r="H26" s="82">
        <v>1.7662337662337664E-2</v>
      </c>
    </row>
    <row r="27" spans="1:8" ht="25.5">
      <c r="A27" s="59">
        <v>13</v>
      </c>
      <c r="B27" s="54" t="s">
        <v>13</v>
      </c>
      <c r="C27" s="55">
        <v>1</v>
      </c>
      <c r="D27" s="56">
        <v>0.92</v>
      </c>
      <c r="E27" s="55">
        <v>24</v>
      </c>
      <c r="F27" s="60" t="s">
        <v>82</v>
      </c>
      <c r="G27" s="116">
        <f>MIN(Nabidka1!G27,Nabidka2!G27,Nabidka3!G27,Nabidka4!G27,Nabidka5!G27)</f>
        <v>0</v>
      </c>
      <c r="H27" s="82">
        <v>4.6753246753246755E-2</v>
      </c>
    </row>
    <row r="28" spans="1:8" ht="14.25">
      <c r="A28" s="59">
        <v>14</v>
      </c>
      <c r="B28" s="54" t="s">
        <v>12</v>
      </c>
      <c r="C28" s="55">
        <v>1</v>
      </c>
      <c r="D28" s="56">
        <v>0.92</v>
      </c>
      <c r="E28" s="55">
        <v>24</v>
      </c>
      <c r="F28" s="60" t="s">
        <v>82</v>
      </c>
      <c r="G28" s="116">
        <f>MIN(Nabidka1!G28,Nabidka2!G28,Nabidka3!G28,Nabidka4!G28,Nabidka5!G28)</f>
        <v>0</v>
      </c>
      <c r="H28" s="82">
        <v>7.2727272727272738E-2</v>
      </c>
    </row>
    <row r="29" spans="1:8" ht="14.25">
      <c r="A29" s="59">
        <v>14</v>
      </c>
      <c r="B29" s="57" t="s">
        <v>11</v>
      </c>
      <c r="C29" s="55">
        <v>1</v>
      </c>
      <c r="D29" s="56">
        <v>0.92</v>
      </c>
      <c r="E29" s="55">
        <v>24</v>
      </c>
      <c r="F29" s="60" t="s">
        <v>82</v>
      </c>
      <c r="G29" s="116">
        <f>MIN(Nabidka1!G29,Nabidka2!G29,Nabidka3!G29,Nabidka4!G29,Nabidka5!G29)</f>
        <v>0</v>
      </c>
      <c r="H29" s="82">
        <v>3.1168831168831169E-2</v>
      </c>
    </row>
    <row r="30" spans="1:8" ht="38.25">
      <c r="A30" s="59">
        <v>15</v>
      </c>
      <c r="B30" s="57" t="s">
        <v>84</v>
      </c>
      <c r="C30" s="55">
        <v>1</v>
      </c>
      <c r="D30" s="56">
        <v>0.92</v>
      </c>
      <c r="E30" s="55">
        <v>24</v>
      </c>
      <c r="F30" s="60" t="s">
        <v>82</v>
      </c>
      <c r="G30" s="116">
        <f>MIN(Nabidka1!G30,Nabidka2!G30,Nabidka3!G30,Nabidka4!G30,Nabidka5!G30)</f>
        <v>0</v>
      </c>
      <c r="H30" s="82">
        <v>2.4935064935064935E-2</v>
      </c>
    </row>
    <row r="31" spans="1:8" ht="15" thickBot="1">
      <c r="A31" s="32"/>
      <c r="B31" s="35"/>
      <c r="C31" s="36"/>
      <c r="D31" s="36"/>
      <c r="E31" s="36"/>
      <c r="F31" s="36"/>
      <c r="G31" s="76"/>
      <c r="H31" s="80"/>
    </row>
    <row r="32" spans="1:8" ht="15" thickBot="1">
      <c r="A32" s="32"/>
      <c r="B32" s="95" t="s">
        <v>85</v>
      </c>
      <c r="C32" s="96"/>
      <c r="D32" s="96"/>
      <c r="E32" s="96"/>
      <c r="F32" s="96"/>
      <c r="G32" s="77"/>
      <c r="H32" s="80"/>
    </row>
    <row r="33" spans="2:8">
      <c r="G33" s="78"/>
      <c r="H33" s="80"/>
    </row>
    <row r="34" spans="2:8">
      <c r="G34" s="78"/>
      <c r="H34" s="80"/>
    </row>
    <row r="35" spans="2:8" ht="13.5" thickBot="1">
      <c r="D35" s="37"/>
      <c r="H35" s="80"/>
    </row>
    <row r="36" spans="2:8" ht="15" thickBot="1">
      <c r="B36" s="95" t="s">
        <v>86</v>
      </c>
      <c r="C36" s="96"/>
      <c r="D36" s="96"/>
      <c r="E36" s="96"/>
      <c r="F36" s="96"/>
      <c r="G36" s="79">
        <v>0</v>
      </c>
      <c r="H36" s="80"/>
    </row>
    <row r="37" spans="2:8">
      <c r="H37" s="80"/>
    </row>
    <row r="38" spans="2:8" ht="14.25">
      <c r="B38" s="38"/>
      <c r="H38" s="80"/>
    </row>
    <row r="39" spans="2:8" ht="15">
      <c r="B39" s="23"/>
      <c r="C39" s="23"/>
      <c r="D39" s="23"/>
      <c r="E39" s="23"/>
      <c r="H39" s="80"/>
    </row>
    <row r="40" spans="2:8" ht="31.5">
      <c r="B40" s="24" t="s">
        <v>33</v>
      </c>
      <c r="C40" s="25" t="s">
        <v>32</v>
      </c>
      <c r="D40" s="26" t="s">
        <v>31</v>
      </c>
      <c r="H40" s="80"/>
    </row>
    <row r="41" spans="2:8" ht="15.75">
      <c r="B41" s="24" t="s">
        <v>39</v>
      </c>
      <c r="C41" s="25" t="s">
        <v>47</v>
      </c>
      <c r="D41" s="28">
        <v>0.16</v>
      </c>
      <c r="H41" s="80"/>
    </row>
    <row r="42" spans="2:8" ht="16.5" thickBot="1">
      <c r="B42" s="39"/>
      <c r="C42" s="40"/>
      <c r="D42" s="41"/>
      <c r="E42" s="41"/>
      <c r="H42" s="80"/>
    </row>
    <row r="43" spans="2:8" ht="14.25" thickBot="1">
      <c r="B43" s="92" t="s">
        <v>59</v>
      </c>
      <c r="C43" s="93"/>
      <c r="D43" s="93"/>
      <c r="E43" s="42"/>
      <c r="H43" s="80"/>
    </row>
    <row r="44" spans="2:8" ht="43.5" thickBot="1">
      <c r="B44" s="34"/>
      <c r="C44" s="43" t="s">
        <v>46</v>
      </c>
      <c r="D44" s="43" t="s">
        <v>45</v>
      </c>
      <c r="E44" s="43" t="s">
        <v>44</v>
      </c>
      <c r="F44" s="51"/>
      <c r="H44" s="80"/>
    </row>
    <row r="45" spans="2:8" ht="29.25" thickBot="1">
      <c r="B45" s="44" t="s">
        <v>87</v>
      </c>
      <c r="C45" s="45">
        <v>1</v>
      </c>
      <c r="D45" s="45">
        <v>18000</v>
      </c>
      <c r="E45" s="116">
        <f>MIN(Nabidka1!E45,Nabidka2!E45,Nabidka3!E45,Nabidka4!E45,Nabidka5!E45)</f>
        <v>0</v>
      </c>
      <c r="H45" s="81">
        <v>8.0000000000000002E-3</v>
      </c>
    </row>
    <row r="46" spans="2:8" ht="29.25" thickBot="1">
      <c r="B46" s="44" t="s">
        <v>88</v>
      </c>
      <c r="C46" s="45">
        <v>1</v>
      </c>
      <c r="D46" s="45">
        <v>16000</v>
      </c>
      <c r="E46" s="116">
        <f>MIN(Nabidka1!E46,Nabidka2!E46,Nabidka3!E46,Nabidka4!E46,Nabidka5!E46)</f>
        <v>0</v>
      </c>
      <c r="H46" s="81">
        <v>6.0000000000000001E-3</v>
      </c>
    </row>
    <row r="47" spans="2:8" ht="43.5" thickBot="1">
      <c r="B47" s="44" t="s">
        <v>89</v>
      </c>
      <c r="C47" s="45">
        <v>1</v>
      </c>
      <c r="D47" s="45">
        <v>12000</v>
      </c>
      <c r="E47" s="116">
        <f>MIN(Nabidka1!E47,Nabidka2!E47,Nabidka3!E47,Nabidka4!E47,Nabidka5!E47)</f>
        <v>0</v>
      </c>
      <c r="H47" s="81">
        <v>0.09</v>
      </c>
    </row>
    <row r="48" spans="2:8" ht="15" thickBot="1">
      <c r="B48" s="46"/>
      <c r="C48" s="46"/>
      <c r="D48" s="46"/>
      <c r="E48" s="47"/>
      <c r="H48" s="80"/>
    </row>
    <row r="49" spans="2:9" ht="14.25" thickBot="1">
      <c r="B49" s="92" t="s">
        <v>43</v>
      </c>
      <c r="C49" s="93"/>
      <c r="D49" s="93"/>
      <c r="E49" s="42"/>
      <c r="H49" s="80"/>
    </row>
    <row r="50" spans="2:9" ht="43.5" thickBot="1">
      <c r="B50" s="34"/>
      <c r="C50" s="43" t="s">
        <v>46</v>
      </c>
      <c r="D50" s="43" t="s">
        <v>45</v>
      </c>
      <c r="E50" s="43" t="s">
        <v>44</v>
      </c>
      <c r="H50" s="80"/>
    </row>
    <row r="51" spans="2:9" ht="29.25" thickBot="1">
      <c r="B51" s="44" t="s">
        <v>42</v>
      </c>
      <c r="C51" s="45">
        <v>1</v>
      </c>
      <c r="D51" s="83">
        <v>200000</v>
      </c>
      <c r="E51" s="116">
        <f>MIN(Nabidka1!E51,Nabidka2!E51,Nabidka3!E51,Nabidka4!E51,Nabidka5!E51)</f>
        <v>0</v>
      </c>
      <c r="H51" s="81">
        <v>5.0000000000000001E-3</v>
      </c>
    </row>
    <row r="52" spans="2:9" ht="29.25" thickBot="1">
      <c r="B52" s="44" t="s">
        <v>41</v>
      </c>
      <c r="C52" s="45">
        <v>1</v>
      </c>
      <c r="D52" s="83">
        <v>300000</v>
      </c>
      <c r="E52" s="116">
        <f>MIN(Nabidka1!E52,Nabidka2!E52,Nabidka3!E52,Nabidka4!E52,Nabidka5!E52)</f>
        <v>0</v>
      </c>
      <c r="H52" s="81">
        <v>7.0000000000000001E-3</v>
      </c>
      <c r="I52" s="32"/>
    </row>
    <row r="53" spans="2:9" ht="29.25" thickBot="1">
      <c r="B53" s="44" t="s">
        <v>40</v>
      </c>
      <c r="C53" s="48">
        <v>1</v>
      </c>
      <c r="D53" s="83">
        <v>3500000</v>
      </c>
      <c r="E53" s="116">
        <f>MIN(Nabidka1!E53,Nabidka2!E53,Nabidka3!E53,Nabidka4!E53,Nabidka5!E53)</f>
        <v>0</v>
      </c>
      <c r="H53" s="81">
        <v>4.3999999999999997E-2</v>
      </c>
      <c r="I53" s="32"/>
    </row>
    <row r="54" spans="2:9" ht="14.25">
      <c r="B54" s="46"/>
      <c r="C54" s="46"/>
      <c r="D54" s="46"/>
      <c r="E54" s="47"/>
      <c r="H54" s="80"/>
      <c r="I54" s="32"/>
    </row>
    <row r="55" spans="2:9" ht="14.25">
      <c r="B55" s="46"/>
      <c r="C55" s="46"/>
      <c r="D55" s="46"/>
      <c r="E55" s="47"/>
      <c r="H55" s="80"/>
    </row>
    <row r="56" spans="2:9">
      <c r="H56" s="80"/>
    </row>
    <row r="57" spans="2:9" s="32" customFormat="1" ht="31.5">
      <c r="B57" s="24" t="s">
        <v>33</v>
      </c>
      <c r="C57" s="25" t="s">
        <v>32</v>
      </c>
      <c r="D57" s="26" t="s">
        <v>31</v>
      </c>
      <c r="E57" s="22"/>
      <c r="F57" s="22"/>
      <c r="G57" s="22"/>
      <c r="H57" s="80"/>
    </row>
    <row r="58" spans="2:9" s="32" customFormat="1" ht="34.5" customHeight="1">
      <c r="B58" s="24" t="s">
        <v>58</v>
      </c>
      <c r="C58" s="25" t="s">
        <v>47</v>
      </c>
      <c r="D58" s="28">
        <v>0.04</v>
      </c>
      <c r="E58" s="22"/>
      <c r="F58" s="22"/>
      <c r="G58" s="22"/>
      <c r="H58" s="80"/>
    </row>
    <row r="59" spans="2:9" ht="16.5" thickBot="1">
      <c r="B59" s="39"/>
      <c r="C59" s="49"/>
      <c r="D59" s="50"/>
      <c r="E59" s="32"/>
      <c r="H59" s="80"/>
    </row>
    <row r="60" spans="2:9" ht="46.5" customHeight="1" thickBot="1">
      <c r="B60" s="92" t="s">
        <v>57</v>
      </c>
      <c r="C60" s="93"/>
      <c r="D60" s="93"/>
      <c r="E60" s="42"/>
      <c r="H60" s="80"/>
    </row>
    <row r="61" spans="2:9" ht="43.5" thickBot="1">
      <c r="B61" s="34"/>
      <c r="C61" s="43" t="s">
        <v>46</v>
      </c>
      <c r="D61" s="43" t="s">
        <v>45</v>
      </c>
      <c r="E61" s="43" t="s">
        <v>44</v>
      </c>
      <c r="F61" s="51"/>
      <c r="H61" s="80"/>
    </row>
    <row r="62" spans="2:9" ht="34.5" customHeight="1" thickBot="1">
      <c r="B62" s="44" t="s">
        <v>87</v>
      </c>
      <c r="C62" s="45">
        <v>1</v>
      </c>
      <c r="D62" s="45">
        <v>18000</v>
      </c>
      <c r="E62" s="116">
        <f>MIN(Nabidka1!E62,Nabidka2!E62,Nabidka3!E62,Nabidka4!E62,Nabidka5!E62)</f>
        <v>0</v>
      </c>
      <c r="H62" s="81">
        <v>2.5714285714285717E-3</v>
      </c>
    </row>
    <row r="63" spans="2:9" ht="29.25" thickBot="1">
      <c r="B63" s="44" t="s">
        <v>88</v>
      </c>
      <c r="C63" s="45">
        <v>1</v>
      </c>
      <c r="D63" s="45">
        <v>16000</v>
      </c>
      <c r="E63" s="116">
        <f>MIN(Nabidka1!E63,Nabidka2!E63,Nabidka3!E63,Nabidka4!E63,Nabidka5!E63)</f>
        <v>0</v>
      </c>
      <c r="H63" s="81">
        <v>2.2857142857142859E-3</v>
      </c>
    </row>
    <row r="64" spans="2:9" ht="51.75" customHeight="1" thickBot="1">
      <c r="B64" s="44" t="s">
        <v>89</v>
      </c>
      <c r="C64" s="45">
        <v>1</v>
      </c>
      <c r="D64" s="45">
        <v>12000</v>
      </c>
      <c r="E64" s="116">
        <f>MIN(Nabidka1!E64,Nabidka2!E64,Nabidka3!E64,Nabidka4!E64,Nabidka5!E64)</f>
        <v>0</v>
      </c>
      <c r="H64" s="81">
        <v>7.8571428571428577E-3</v>
      </c>
    </row>
    <row r="65" spans="2:8" ht="13.5" thickBot="1">
      <c r="H65" s="80"/>
    </row>
    <row r="66" spans="2:8" ht="14.25" thickBot="1">
      <c r="B66" s="92" t="s">
        <v>56</v>
      </c>
      <c r="C66" s="93"/>
      <c r="D66" s="93"/>
      <c r="E66" s="42"/>
      <c r="H66" s="80"/>
    </row>
    <row r="67" spans="2:8" ht="43.5" thickBot="1">
      <c r="B67" s="34"/>
      <c r="C67" s="43" t="s">
        <v>46</v>
      </c>
      <c r="D67" s="43" t="s">
        <v>45</v>
      </c>
      <c r="E67" s="43" t="s">
        <v>44</v>
      </c>
      <c r="H67" s="80"/>
    </row>
    <row r="68" spans="2:8" ht="29.25" thickBot="1">
      <c r="B68" s="44" t="s">
        <v>55</v>
      </c>
      <c r="C68" s="45">
        <v>1</v>
      </c>
      <c r="D68" s="48">
        <v>120000</v>
      </c>
      <c r="E68" s="116">
        <f>MIN(Nabidka1!E68,Nabidka2!E68,Nabidka3!E68,Nabidka4!E68,Nabidka5!E68)</f>
        <v>0</v>
      </c>
      <c r="H68" s="81">
        <v>3.5714285714285713E-3</v>
      </c>
    </row>
    <row r="69" spans="2:8" ht="59.25" thickBot="1">
      <c r="B69" s="44" t="s">
        <v>54</v>
      </c>
      <c r="C69" s="45">
        <v>1</v>
      </c>
      <c r="D69" s="48">
        <v>100000</v>
      </c>
      <c r="E69" s="116">
        <f>MIN(Nabidka1!E69,Nabidka2!E69,Nabidka3!E69,Nabidka4!E69,Nabidka5!E69)</f>
        <v>0</v>
      </c>
      <c r="H69" s="81">
        <v>1.28571428571429E-2</v>
      </c>
    </row>
    <row r="70" spans="2:8" ht="29.25" thickBot="1">
      <c r="B70" s="44" t="s">
        <v>53</v>
      </c>
      <c r="C70" s="48">
        <v>1</v>
      </c>
      <c r="D70" s="48">
        <v>400000</v>
      </c>
      <c r="E70" s="116">
        <f>MIN(Nabidka1!E70,Nabidka2!E70,Nabidka3!E70,Nabidka4!E70,Nabidka5!E70)</f>
        <v>0</v>
      </c>
      <c r="H70" s="81">
        <v>5.7142857142857143E-3</v>
      </c>
    </row>
    <row r="71" spans="2:8" ht="29.25" customHeight="1" thickBot="1">
      <c r="B71" s="44" t="s">
        <v>52</v>
      </c>
      <c r="C71" s="48">
        <v>1</v>
      </c>
      <c r="D71" s="48">
        <v>20000</v>
      </c>
      <c r="E71" s="116">
        <f>MIN(Nabidka1!E71,Nabidka2!E71,Nabidka3!E71,Nabidka4!E71,Nabidka5!E71)</f>
        <v>0</v>
      </c>
      <c r="H71" s="81">
        <v>2.2857142857142859E-3</v>
      </c>
    </row>
    <row r="72" spans="2:8" ht="29.25" thickBot="1">
      <c r="B72" s="44" t="s">
        <v>51</v>
      </c>
      <c r="C72" s="48">
        <v>1</v>
      </c>
      <c r="D72" s="48">
        <v>20000</v>
      </c>
      <c r="E72" s="116">
        <f>MIN(Nabidka1!E72,Nabidka2!E72,Nabidka3!E72,Nabidka4!E72,Nabidka5!E72)</f>
        <v>0</v>
      </c>
      <c r="H72" s="81">
        <v>2.8571428571428571E-3</v>
      </c>
    </row>
    <row r="73" spans="2:8" ht="14.25">
      <c r="B73" s="46"/>
      <c r="C73" s="38"/>
      <c r="D73" s="38"/>
      <c r="E73" s="47"/>
      <c r="H73" s="80"/>
    </row>
    <row r="74" spans="2:8" ht="14.25">
      <c r="B74" s="46"/>
      <c r="C74" s="38"/>
      <c r="D74" s="38"/>
      <c r="E74" s="47"/>
      <c r="H74" s="80"/>
    </row>
    <row r="75" spans="2:8" ht="48" customHeight="1">
      <c r="B75" s="46"/>
      <c r="C75" s="38"/>
      <c r="D75" s="38"/>
      <c r="E75" s="47"/>
      <c r="H75" s="80"/>
    </row>
    <row r="76" spans="2:8" ht="15">
      <c r="B76" s="23"/>
      <c r="C76" s="38"/>
      <c r="D76" s="38"/>
      <c r="E76" s="47"/>
      <c r="H76" s="80"/>
    </row>
    <row r="77" spans="2:8" ht="30.75" customHeight="1">
      <c r="B77" s="46"/>
      <c r="C77" s="38"/>
      <c r="D77" s="38"/>
      <c r="E77" s="47"/>
      <c r="H77" s="80"/>
    </row>
    <row r="78" spans="2:8" ht="14.25">
      <c r="B78" s="46"/>
      <c r="C78" s="46"/>
      <c r="D78" s="46"/>
      <c r="E78" s="47"/>
      <c r="H78" s="80"/>
    </row>
    <row r="79" spans="2:8" ht="31.5">
      <c r="B79" s="24" t="s">
        <v>33</v>
      </c>
      <c r="C79" s="25" t="s">
        <v>32</v>
      </c>
      <c r="D79" s="26" t="s">
        <v>31</v>
      </c>
      <c r="H79" s="80"/>
    </row>
    <row r="80" spans="2:8" ht="31.5">
      <c r="B80" s="24" t="s">
        <v>90</v>
      </c>
      <c r="C80" s="25" t="s">
        <v>38</v>
      </c>
      <c r="D80" s="28">
        <v>0.04</v>
      </c>
      <c r="H80" s="80"/>
    </row>
    <row r="81" spans="2:8" ht="16.5" thickBot="1">
      <c r="B81" s="39"/>
      <c r="C81" s="49"/>
      <c r="D81" s="50"/>
      <c r="H81" s="80"/>
    </row>
    <row r="82" spans="2:8" ht="43.5" thickBot="1">
      <c r="B82" s="34"/>
      <c r="C82" s="43" t="s">
        <v>46</v>
      </c>
      <c r="D82" s="43" t="s">
        <v>45</v>
      </c>
      <c r="E82" s="43" t="s">
        <v>44</v>
      </c>
      <c r="H82" s="80"/>
    </row>
    <row r="83" spans="2:8" ht="14.25" thickBot="1">
      <c r="B83" s="92" t="s">
        <v>61</v>
      </c>
      <c r="C83" s="93"/>
      <c r="D83" s="93"/>
      <c r="E83" s="42"/>
      <c r="F83" s="51"/>
      <c r="H83" s="80"/>
    </row>
    <row r="84" spans="2:8" ht="15" thickBot="1">
      <c r="B84" s="44" t="s">
        <v>37</v>
      </c>
      <c r="C84" s="45">
        <v>1</v>
      </c>
      <c r="D84" s="45">
        <v>120</v>
      </c>
      <c r="E84" s="116">
        <f>MIN(Nabidka1!E84,Nabidka2!E84,Nabidka3!E84,Nabidka4!E84,Nabidka5!E84)</f>
        <v>0</v>
      </c>
      <c r="H84" s="81">
        <v>1.2E-2</v>
      </c>
    </row>
    <row r="85" spans="2:8" ht="15" thickBot="1">
      <c r="B85" s="44" t="s">
        <v>36</v>
      </c>
      <c r="C85" s="45">
        <v>1</v>
      </c>
      <c r="D85" s="45">
        <v>240</v>
      </c>
      <c r="E85" s="116">
        <f>MIN(Nabidka1!E85,Nabidka2!E85,Nabidka3!E85,Nabidka4!E85,Nabidka5!E85)</f>
        <v>0</v>
      </c>
      <c r="H85" s="81">
        <v>8.0000000000000002E-3</v>
      </c>
    </row>
    <row r="86" spans="2:8" ht="15" thickBot="1">
      <c r="B86" s="44" t="s">
        <v>35</v>
      </c>
      <c r="C86" s="45">
        <v>1</v>
      </c>
      <c r="D86" s="45">
        <v>504</v>
      </c>
      <c r="E86" s="116">
        <f>MIN(Nabidka1!E86,Nabidka2!E86,Nabidka3!E86,Nabidka4!E86,Nabidka5!E86)</f>
        <v>0</v>
      </c>
      <c r="H86" s="81">
        <v>4.0000000000000001E-3</v>
      </c>
    </row>
    <row r="87" spans="2:8" ht="13.5" thickBot="1">
      <c r="H87" s="80"/>
    </row>
    <row r="88" spans="2:8" ht="36" customHeight="1" thickBot="1">
      <c r="B88" s="92" t="s">
        <v>60</v>
      </c>
      <c r="C88" s="93"/>
      <c r="D88" s="93"/>
      <c r="E88" s="42"/>
      <c r="H88" s="80"/>
    </row>
    <row r="89" spans="2:8" ht="15" thickBot="1">
      <c r="B89" s="44" t="s">
        <v>37</v>
      </c>
      <c r="C89" s="45">
        <v>1</v>
      </c>
      <c r="D89" s="45">
        <v>120</v>
      </c>
      <c r="E89" s="116">
        <f>MIN(Nabidka1!E89,Nabidka2!E89,Nabidka3!E89,Nabidka4!E89,Nabidka5!E89)</f>
        <v>0</v>
      </c>
      <c r="H89" s="81">
        <v>8.0000000000000002E-3</v>
      </c>
    </row>
    <row r="90" spans="2:8" ht="15" thickBot="1">
      <c r="B90" s="44" t="s">
        <v>36</v>
      </c>
      <c r="C90" s="45">
        <v>1</v>
      </c>
      <c r="D90" s="45">
        <v>240</v>
      </c>
      <c r="E90" s="116">
        <f>MIN(Nabidka1!E90,Nabidka2!E90,Nabidka3!E90,Nabidka4!E90,Nabidka5!E90)</f>
        <v>0</v>
      </c>
      <c r="H90" s="81">
        <v>5.0000000000000001E-3</v>
      </c>
    </row>
    <row r="91" spans="2:8" ht="15" thickBot="1">
      <c r="B91" s="44" t="s">
        <v>35</v>
      </c>
      <c r="C91" s="45">
        <v>1</v>
      </c>
      <c r="D91" s="45">
        <v>504</v>
      </c>
      <c r="E91" s="116">
        <f>MIN(Nabidka1!E91,Nabidka2!E91,Nabidka3!E91,Nabidka4!E91,Nabidka5!E91)</f>
        <v>0</v>
      </c>
      <c r="H91" s="81">
        <v>3.0000000000000001E-3</v>
      </c>
    </row>
    <row r="92" spans="2:8" ht="14.25">
      <c r="B92" s="46"/>
      <c r="C92" s="46"/>
      <c r="D92" s="46"/>
      <c r="E92" s="61"/>
      <c r="H92" s="80"/>
    </row>
    <row r="93" spans="2:8" ht="14.25">
      <c r="B93" s="38" t="s">
        <v>10</v>
      </c>
      <c r="C93" s="38"/>
      <c r="D93" s="38"/>
      <c r="H93" s="80"/>
    </row>
    <row r="94" spans="2:8" ht="34.5" customHeight="1">
      <c r="B94" s="38" t="s">
        <v>34</v>
      </c>
      <c r="H94" s="80"/>
    </row>
    <row r="95" spans="2:8">
      <c r="H95" s="80"/>
    </row>
    <row r="96" spans="2:8">
      <c r="H96" s="80"/>
    </row>
    <row r="97" spans="2:8" ht="31.5">
      <c r="B97" s="24" t="s">
        <v>33</v>
      </c>
      <c r="C97" s="25" t="s">
        <v>32</v>
      </c>
      <c r="D97" s="26" t="s">
        <v>31</v>
      </c>
      <c r="H97" s="80"/>
    </row>
    <row r="98" spans="2:8" ht="31.5">
      <c r="B98" s="24" t="s">
        <v>62</v>
      </c>
      <c r="C98" s="25" t="s">
        <v>50</v>
      </c>
      <c r="D98" s="28">
        <v>0.24</v>
      </c>
      <c r="H98" s="80"/>
    </row>
    <row r="99" spans="2:8" ht="13.5" thickBot="1">
      <c r="H99" s="80"/>
    </row>
    <row r="100" spans="2:8" ht="14.25" thickBot="1">
      <c r="B100" s="92" t="s">
        <v>91</v>
      </c>
      <c r="C100" s="98"/>
      <c r="D100" s="98"/>
      <c r="E100" s="99"/>
      <c r="H100" s="80"/>
    </row>
    <row r="101" spans="2:8" ht="29.25" thickBot="1">
      <c r="B101" s="34"/>
      <c r="C101" s="43" t="s">
        <v>92</v>
      </c>
      <c r="D101" s="43" t="s">
        <v>93</v>
      </c>
      <c r="E101" s="43" t="s">
        <v>49</v>
      </c>
      <c r="H101" s="80"/>
    </row>
    <row r="102" spans="2:8" ht="15" thickBot="1">
      <c r="B102" s="44" t="s">
        <v>48</v>
      </c>
      <c r="C102" s="44">
        <v>0</v>
      </c>
      <c r="D102" s="44">
        <v>5</v>
      </c>
      <c r="E102" s="117">
        <f>MAX(Nabidka1!E102,Nabidka2!E102,Nabidka3!E102,Nabidka4!E102,Nabidka5!E102)</f>
        <v>0</v>
      </c>
      <c r="H102" s="81">
        <v>0.08</v>
      </c>
    </row>
    <row r="103" spans="2:8" ht="29.25" thickBot="1">
      <c r="B103" s="71" t="s">
        <v>94</v>
      </c>
      <c r="C103" s="71">
        <v>0</v>
      </c>
      <c r="D103" s="71">
        <v>2</v>
      </c>
      <c r="E103" s="117">
        <f>MAX(Nabidka1!E103,Nabidka2!E103,Nabidka3!E103,Nabidka4!E103,Nabidka5!E103)</f>
        <v>0</v>
      </c>
      <c r="H103" s="81">
        <v>0.16</v>
      </c>
    </row>
    <row r="104" spans="2:8" ht="14.25">
      <c r="B104" s="46"/>
      <c r="C104" s="38"/>
      <c r="D104" s="38"/>
      <c r="E104" s="47"/>
      <c r="H104" s="80"/>
    </row>
    <row r="105" spans="2:8" ht="31.5">
      <c r="B105" s="24" t="s">
        <v>33</v>
      </c>
      <c r="C105" s="25" t="s">
        <v>32</v>
      </c>
      <c r="D105" s="26" t="s">
        <v>31</v>
      </c>
      <c r="H105" s="80"/>
    </row>
    <row r="106" spans="2:8" ht="47.25">
      <c r="B106" s="24" t="s">
        <v>62</v>
      </c>
      <c r="C106" s="25" t="s">
        <v>95</v>
      </c>
      <c r="D106" s="28">
        <v>0.12</v>
      </c>
      <c r="H106" s="80"/>
    </row>
    <row r="107" spans="2:8" ht="13.5" thickBot="1">
      <c r="H107" s="80"/>
    </row>
    <row r="108" spans="2:8" ht="14.25" thickBot="1">
      <c r="B108" s="92" t="s">
        <v>96</v>
      </c>
      <c r="C108" s="97"/>
      <c r="D108" s="97"/>
      <c r="E108" s="42"/>
      <c r="H108" s="80"/>
    </row>
    <row r="109" spans="2:8" ht="29.25" thickBot="1">
      <c r="B109" s="34"/>
      <c r="C109" s="43" t="s">
        <v>92</v>
      </c>
      <c r="D109" s="43" t="s">
        <v>93</v>
      </c>
      <c r="E109" s="43" t="s">
        <v>49</v>
      </c>
      <c r="H109" s="80"/>
    </row>
    <row r="110" spans="2:8" ht="14.25" thickBot="1">
      <c r="B110" s="92" t="s">
        <v>97</v>
      </c>
      <c r="C110" s="97"/>
      <c r="D110" s="97"/>
      <c r="E110" s="42"/>
      <c r="H110" s="80"/>
    </row>
    <row r="111" spans="2:8" ht="31.5" customHeight="1" thickBot="1">
      <c r="B111" s="44" t="s">
        <v>98</v>
      </c>
      <c r="C111" s="45">
        <v>0</v>
      </c>
      <c r="D111" s="45">
        <v>8</v>
      </c>
      <c r="E111" s="118"/>
      <c r="H111" s="80"/>
    </row>
    <row r="112" spans="2:8" ht="15" thickBot="1">
      <c r="B112" s="44" t="s">
        <v>99</v>
      </c>
      <c r="C112" s="45">
        <v>0</v>
      </c>
      <c r="D112" s="45">
        <v>14</v>
      </c>
      <c r="E112" s="118"/>
      <c r="H112" s="80"/>
    </row>
    <row r="113" spans="2:8" ht="15" thickBot="1">
      <c r="B113" s="44" t="s">
        <v>100</v>
      </c>
      <c r="C113" s="45">
        <v>0</v>
      </c>
      <c r="D113" s="45">
        <v>20</v>
      </c>
      <c r="E113" s="118"/>
      <c r="H113" s="80"/>
    </row>
    <row r="114" spans="2:8" ht="14.25" thickBot="1">
      <c r="B114" s="92" t="s">
        <v>101</v>
      </c>
      <c r="C114" s="97"/>
      <c r="D114" s="97"/>
      <c r="E114" s="42"/>
      <c r="H114" s="80"/>
    </row>
    <row r="115" spans="2:8" ht="15" thickBot="1">
      <c r="B115" s="44" t="s">
        <v>98</v>
      </c>
      <c r="C115" s="45">
        <v>0</v>
      </c>
      <c r="D115" s="45">
        <v>8</v>
      </c>
      <c r="E115" s="118"/>
      <c r="H115" s="80"/>
    </row>
    <row r="116" spans="2:8" ht="32.25" customHeight="1" thickBot="1">
      <c r="B116" s="44" t="s">
        <v>102</v>
      </c>
      <c r="C116" s="45">
        <v>0</v>
      </c>
      <c r="D116" s="45">
        <v>22</v>
      </c>
      <c r="E116" s="118"/>
      <c r="H116" s="80"/>
    </row>
    <row r="117" spans="2:8" ht="15" thickBot="1">
      <c r="B117" s="44" t="s">
        <v>103</v>
      </c>
      <c r="C117" s="45">
        <v>0</v>
      </c>
      <c r="D117" s="45">
        <v>34</v>
      </c>
      <c r="E117" s="118"/>
      <c r="H117" s="80"/>
    </row>
    <row r="118" spans="2:8" ht="15" thickBot="1">
      <c r="B118" s="44" t="s">
        <v>99</v>
      </c>
      <c r="C118" s="45">
        <v>0</v>
      </c>
      <c r="D118" s="45">
        <v>14</v>
      </c>
      <c r="E118" s="118"/>
      <c r="H118" s="80"/>
    </row>
    <row r="119" spans="2:8" ht="15" thickBot="1">
      <c r="B119" s="44" t="s">
        <v>100</v>
      </c>
      <c r="C119" s="45">
        <v>0</v>
      </c>
      <c r="D119" s="45">
        <v>20</v>
      </c>
      <c r="E119" s="118"/>
      <c r="H119" s="80"/>
    </row>
    <row r="120" spans="2:8" ht="15" thickBot="1">
      <c r="B120" s="72" t="s">
        <v>104</v>
      </c>
      <c r="C120" s="72">
        <v>0</v>
      </c>
      <c r="D120" s="72">
        <v>82</v>
      </c>
      <c r="E120" s="117">
        <f>MAX(Nabidka1!E120,Nabidka2!E120,Nabidka3!E120,Nabidka4!E120,Nabidka5!E120)</f>
        <v>0</v>
      </c>
      <c r="H120" s="81">
        <v>0.12</v>
      </c>
    </row>
    <row r="121" spans="2:8" ht="14.25">
      <c r="B121" s="46"/>
      <c r="C121" s="38"/>
      <c r="D121" s="38"/>
      <c r="E121" s="47"/>
    </row>
  </sheetData>
  <mergeCells count="14">
    <mergeCell ref="B110:D110"/>
    <mergeCell ref="B114:D114"/>
    <mergeCell ref="B49:D49"/>
    <mergeCell ref="B60:D60"/>
    <mergeCell ref="B88:D88"/>
    <mergeCell ref="B66:D66"/>
    <mergeCell ref="B83:D83"/>
    <mergeCell ref="B100:E100"/>
    <mergeCell ref="B108:D108"/>
    <mergeCell ref="B2:G2"/>
    <mergeCell ref="B8:G8"/>
    <mergeCell ref="B32:F32"/>
    <mergeCell ref="B36:F36"/>
    <mergeCell ref="B43:D43"/>
  </mergeCells>
  <pageMargins left="0.39370078740157483" right="0.39370078740157483" top="0.14520833333333333" bottom="0.44" header="0.19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Hodnoceni</vt:lpstr>
      <vt:lpstr>Nabidka1</vt:lpstr>
      <vt:lpstr>Nabidka2</vt:lpstr>
      <vt:lpstr>Nabidka3</vt:lpstr>
      <vt:lpstr>Nabidka4</vt:lpstr>
      <vt:lpstr>Nabidka5</vt:lpstr>
      <vt:lpstr>Nabidka_MIN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Hodnoceni</dc:title>
  <dc:subject>VZ022</dc:subject>
  <dc:creator>Makalous</dc:creator>
  <cp:lastModifiedBy>Ivo Makalouš</cp:lastModifiedBy>
  <cp:lastPrinted>2017-01-31T08:28:36Z</cp:lastPrinted>
  <dcterms:created xsi:type="dcterms:W3CDTF">2011-06-03T17:26:44Z</dcterms:created>
  <dcterms:modified xsi:type="dcterms:W3CDTF">2017-12-10T21:50:20Z</dcterms:modified>
</cp:coreProperties>
</file>